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952" activeTab="1"/>
  </bookViews>
  <sheets>
    <sheet name="General Instructions" sheetId="1" r:id="rId1"/>
    <sheet name="Section A" sheetId="2" r:id="rId2"/>
    <sheet name="ICI" sheetId="3" r:id="rId3"/>
    <sheet name="Section B" sheetId="4" state="hidden" r:id="rId4"/>
    <sheet name="Certification " sheetId="5" r:id="rId5"/>
    <sheet name="Sheet1" sheetId="6" state="hidden" r:id="rId6"/>
    <sheet name="Personnel" sheetId="7" r:id="rId7"/>
    <sheet name="Fringe Benefits" sheetId="8" r:id="rId8"/>
    <sheet name="Travel" sheetId="9" r:id="rId9"/>
    <sheet name="Equipment " sheetId="10" r:id="rId10"/>
    <sheet name="Supplies" sheetId="11" r:id="rId11"/>
    <sheet name="Contractual Services" sheetId="12" r:id="rId12"/>
    <sheet name="Consultant" sheetId="13" r:id="rId13"/>
    <sheet name="Construction " sheetId="14" state="hidden" r:id="rId14"/>
    <sheet name="Occupancy " sheetId="15" r:id="rId15"/>
    <sheet name="R &amp; D " sheetId="16" r:id="rId16"/>
    <sheet name="Telecommunications " sheetId="17" r:id="rId17"/>
    <sheet name="Training &amp; Education" sheetId="18" r:id="rId18"/>
    <sheet name="Direct Administrative " sheetId="19" r:id="rId19"/>
    <sheet name="Miscellaneous (other) Costs " sheetId="20" r:id="rId20"/>
    <sheet name="GRANT EXCLUSIVE LINE ITEM " sheetId="21" state="hidden" r:id="rId21"/>
    <sheet name="Indirect Costs " sheetId="22"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<sst xmlns="http://schemas.openxmlformats.org/spreadsheetml/2006/main" count="574" uniqueCount="326">
  <si>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</si>
  <si>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</si>
  <si>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</si>
  <si>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</si>
  <si>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</si>
  <si>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</si>
  <si>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</si>
  <si>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</si>
  <si>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</si>
  <si>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</si>
  <si>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</si>
  <si>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</si>
  <si>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</si>
  <si>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</si>
  <si>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</si>
  <si>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</si>
  <si>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</si>
  <si>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</si>
  <si>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</si>
  <si>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</si>
  <si>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</si>
  <si>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</si>
  <si>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</si>
  <si>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</si>
  <si>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</si>
  <si>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</si>
  <si>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</si>
  <si>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</si>
  <si>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</si>
  <si>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</si>
  <si>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</si>
  <si>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</si>
  <si>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</si>
  <si>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</si>
  <si>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</si>
  <si>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</si>
  <si>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</si>
  <si>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</si>
  <si>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</si>
  <si>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</si>
  <si>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</si>
  <si>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</si>
  <si>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</si>
  <si>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</si>
  <si>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</si>
  <si>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</si>
  <si>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</si>
  <si>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</si>
  <si>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</si>
  <si>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</si>
  <si>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</si>
  <si>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</si>
  <si>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</si>
  <si>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</si>
  <si>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</si>
  <si>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</si>
  <si>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</si>
  <si>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</si>
  <si>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</si>
  <si>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</si>
  <si>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</si>
  <si>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</si>
  <si>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</si>
  <si>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</si>
  <si>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</si>
  <si>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</si>
  <si>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</si>
  <si>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</si>
  <si>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</si>
  <si>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</si>
  <si>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</si>
  <si>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</si>
  <si>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</si>
  <si>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</si>
  <si>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</si>
  <si>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</si>
  <si>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</si>
  <si>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</si>
  <si>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</si>
  <si>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</si>
  <si>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</si>
  <si>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</si>
  <si>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</si>
  <si>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</si>
  <si>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</si>
  <si>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</si>
  <si>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</si>
  <si>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</si>
  <si>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</si>
  <si>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</si>
  <si>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</si>
  <si>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</si>
  <si>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</si>
  <si>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</si>
  <si>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</si>
  <si>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</si>
  <si>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</si>
  <si>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</si>
  <si>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</si>
  <si>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</si>
  <si>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</si>
  <si>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</si>
  <si>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</si>
  <si>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</si>
  <si>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</si>
  <si>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</si>
  <si>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</si>
  <si>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</si>
  <si>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</si>
  <si>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</si>
  <si>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</si>
  <si>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</si>
  <si>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</si>
  <si>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</si>
  <si>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</si>
  <si>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</si>
  <si>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</si>
  <si>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</si>
  <si>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</si>
  <si>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</si>
  <si>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</si>
  <si>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</si>
  <si>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</si>
  <si>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</si>
  <si>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</si>
  <si>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</si>
  <si>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</si>
  <si>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</si>
  <si>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</si>
  <si>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</si>
  <si>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</si>
  <si>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</si>
  <si>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</si>
  <si>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</si>
  <si>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</si>
  <si>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</si>
  <si>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</si>
  <si>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</si>
  <si>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</si>
  <si>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</si>
  <si>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</si>
  <si>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</si>
  <si>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</si>
  <si>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</si>
  <si>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</si>
  <si>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</si>
  <si>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</si>
  <si>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</si>
  <si>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</si>
  <si>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</si>
  <si>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</si>
  <si>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</si>
  <si>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</si>
  <si>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</si>
  <si>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</si>
  <si>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</si>
  <si>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</si>
  <si>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</si>
  <si>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</si>
  <si>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</si>
  <si>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</si>
  <si>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</si>
  <si>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</si>
  <si>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</si>
  <si>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</si>
  <si>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</si>
  <si>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</si>
  <si>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</si>
  <si>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</si>
  <si>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</si>
  <si>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</si>
  <si>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</si>
  <si>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</si>
  <si>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</si>
  <si>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</si>
  <si>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</si>
  <si>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</si>
  <si>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</si>
  <si>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</si>
  <si>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</si>
  <si>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</si>
  <si>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</si>
  <si>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</si>
  <si>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</si>
  <si>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</si>
  <si>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</si>
  <si>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</si>
  <si>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</si>
  <si>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</si>
  <si>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</si>
  <si>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</si>
  <si>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</si>
  <si>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</si>
  <si>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</si>
  <si>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</si>
  <si>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</si>
  <si>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</si>
  <si>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</si>
  <si>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</si>
  <si>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</si>
  <si>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</si>
  <si>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</si>
  <si>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</si>
  <si>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</si>
  <si>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</si>
  <si>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</si>
  <si>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</si>
  <si>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</si>
  <si>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</si>
  <si>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</si>
  <si>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</si>
  <si>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</si>
  <si>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</si>
  <si>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</si>
  <si>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</si>
  <si>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</si>
  <si>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</si>
  <si>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</si>
  <si>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</si>
  <si>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</si>
  <si>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</si>
  <si>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</si>
  <si>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</si>
  <si>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</si>
  <si>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</si>
  <si>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</si>
  <si>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</si>
  <si>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</si>
  <si>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</si>
  <si>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</si>
  <si>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</si>
  <si>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</si>
  <si>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</si>
  <si>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</si>
  <si>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</si>
  <si>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</si>
  <si>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</si>
  <si>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</si>
  <si>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</si>
  <si>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</si>
  <si>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</si>
  <si>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</si>
  <si>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</si>
  <si>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</si>
  <si>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</si>
  <si>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</si>
  <si>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</si>
  <si>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</si>
  <si>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</si>
  <si>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</si>
  <si>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</si>
  <si>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</si>
  <si>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</si>
  <si>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</si>
  <si>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</si>
  <si>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</si>
  <si>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</si>
  <si>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</si>
  <si>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</si>
  <si>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</si>
  <si>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</si>
  <si>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</si>
  <si>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</si>
  <si>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</si>
  <si>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</si>
  <si>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</si>
  <si>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</si>
  <si>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</si>
  <si>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</si>
  <si>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</si>
  <si>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</si>
  <si>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</si>
  <si>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</si>
  <si>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</si>
  <si>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</si>
  <si>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</si>
  <si>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</si>
  <si>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</si>
  <si>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</si>
  <si>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</si>
  <si>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</si>
  <si>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</si>
  <si>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</si>
  <si>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</si>
  <si>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</si>
  <si>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</si>
  <si>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</si>
  <si>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</si>
  <si>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</si>
  <si>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</si>
  <si>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</si>
  <si>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</si>
  <si>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</si>
  <si>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</si>
  <si>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</si>
  <si>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</si>
  <si>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</si>
  <si>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</si>
  <si>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</si>
  <si>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</si>
  <si>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</si>
  <si>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</si>
  <si>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</si>
  <si>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</si>
  <si>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</si>
  <si>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</si>
  <si>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</si>
  <si>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</si>
  <si>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</si>
  <si>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</si>
  <si>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</si>
  <si>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</si>
  <si>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</si>
  <si>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</si>
  <si>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</si>
  <si>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</si>
  <si>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</si>
  <si>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</si>
  <si>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</si>
  <si>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</si>
  <si>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</si>
  <si>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</si>
  <si>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</si>
  <si>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420-30-3174</t>
  </si>
  <si>
    <t>3174-2569</t>
  </si>
  <si>
    <t>Illinois Energy Transition Navigators Program (CEJA)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</si>
</sst>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9"/>
      <color theme="1"/>
      <name val="Times New Roman"/>
      <family val="1"/>
    </font>
    <font>
      <b/>
      <i/>
      <sz val="11"/>
      <color theme="1"/>
      <name val="Calibri"/>
      <family val="2"/>
    </font>
    <font>
      <b/>
      <sz val="11"/>
      <color theme="1"/>
      <name val="Times New Roman"/>
      <family val="1"/>
    </font>
    <font>
      <i/>
      <sz val="10"/>
      <color theme="1"/>
      <name val="Times New Roman"/>
      <family val="1"/>
    </font>
    <font>
      <b/>
      <u val="single"/>
      <sz val="11"/>
      <color theme="1"/>
      <name val="Times New Roman"/>
      <family val="1"/>
    </font>
    <font>
      <sz val="11"/>
      <color theme="0"/>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04997999966144562"/>
        <bgColor indexed="64"/>
      </patternFill>
    </fill>
    <fill>
      <patternFill patternType="solid">
        <fgColor theme="4" tint="0.399949997663497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style="thin"/>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39">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xf>
    <xf numFmtId="0" fontId="89" fillId="0" borderId="12" xfId="0" applyFont="1" applyBorder="1" applyAlignment="1">
      <alignment horizontal="center" vertical="center" wrapText="1"/>
    </xf>
    <xf numFmtId="0" fontId="89" fillId="0" borderId="0" xfId="0" applyFont="1" applyBorder="1" applyAlignment="1">
      <alignment vertical="top" wrapText="1"/>
    </xf>
    <xf numFmtId="0" fontId="90" fillId="0" borderId="0" xfId="0" applyFont="1" applyBorder="1" applyAlignment="1">
      <alignment horizontal="right"/>
    </xf>
    <xf numFmtId="0" fontId="20" fillId="0" borderId="0" xfId="0" applyFont="1" applyBorder="1" applyAlignment="1">
      <alignment vertical="top" wrapText="1"/>
    </xf>
    <xf numFmtId="0" fontId="89" fillId="0" borderId="12" xfId="0" applyFont="1" applyBorder="1" applyAlignment="1">
      <alignment horizontal="center"/>
    </xf>
    <xf numFmtId="42" fontId="91" fillId="0" borderId="0" xfId="0" applyNumberFormat="1" applyFont="1" applyBorder="1" applyAlignment="1">
      <alignment/>
    </xf>
    <xf numFmtId="0" fontId="88"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2" fillId="0" borderId="0"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top" wrapText="1"/>
    </xf>
    <xf numFmtId="0" fontId="0" fillId="0" borderId="0" xfId="0" applyBorder="1" applyAlignment="1">
      <alignment horizontal="left"/>
    </xf>
    <xf numFmtId="0" fontId="22" fillId="0" borderId="13" xfId="0" applyFont="1" applyBorder="1" applyAlignment="1">
      <alignment/>
    </xf>
    <xf numFmtId="0" fontId="22" fillId="0" borderId="14" xfId="0" applyFont="1" applyBorder="1" applyAlignment="1">
      <alignment/>
    </xf>
    <xf numFmtId="0" fontId="91" fillId="0" borderId="14" xfId="0" applyFont="1" applyBorder="1" applyAlignment="1">
      <alignment/>
    </xf>
    <xf numFmtId="0" fontId="34" fillId="0" borderId="14" xfId="0" applyFont="1" applyBorder="1" applyAlignment="1">
      <alignment horizontal="center"/>
    </xf>
    <xf numFmtId="0" fontId="34" fillId="0" borderId="15" xfId="0" applyFont="1" applyBorder="1" applyAlignment="1">
      <alignment horizontal="center"/>
    </xf>
    <xf numFmtId="0" fontId="86" fillId="0" borderId="14" xfId="0" applyFont="1" applyBorder="1" applyAlignment="1">
      <alignment/>
    </xf>
    <xf numFmtId="0" fontId="93" fillId="0" borderId="0" xfId="0" applyFont="1" applyBorder="1" applyAlignment="1">
      <alignment vertical="center" wrapText="1"/>
    </xf>
    <xf numFmtId="0" fontId="94" fillId="0" borderId="0" xfId="0" applyFont="1" applyAlignment="1">
      <alignment vertical="center" wrapText="1"/>
    </xf>
    <xf numFmtId="0" fontId="0" fillId="0" borderId="0" xfId="0" applyAlignment="1">
      <alignment horizontal="left"/>
    </xf>
    <xf numFmtId="0" fontId="94" fillId="0" borderId="0" xfId="0" applyFont="1" applyAlignment="1">
      <alignment horizontal="left" vertical="center"/>
    </xf>
    <xf numFmtId="0" fontId="95" fillId="0" borderId="0" xfId="0" applyFont="1" applyAlignment="1">
      <alignment horizontal="left" vertical="center"/>
    </xf>
    <xf numFmtId="0" fontId="94"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6" fillId="0" borderId="0" xfId="0" applyFont="1" applyAlignment="1">
      <alignment horizontal="center" vertical="center"/>
    </xf>
    <xf numFmtId="0" fontId="96" fillId="0" borderId="0" xfId="0" applyFont="1" applyAlignment="1">
      <alignment/>
    </xf>
    <xf numFmtId="0" fontId="93" fillId="0" borderId="0" xfId="0" applyFont="1" applyBorder="1" applyAlignment="1">
      <alignment horizontal="left" vertical="center"/>
    </xf>
    <xf numFmtId="0" fontId="93" fillId="0" borderId="0" xfId="0" applyFont="1" applyBorder="1" applyAlignment="1">
      <alignment horizontal="left" vertical="center" indent="3"/>
    </xf>
    <xf numFmtId="0" fontId="0" fillId="0" borderId="0" xfId="0" applyBorder="1" applyAlignment="1">
      <alignment horizontal="left" vertical="center"/>
    </xf>
    <xf numFmtId="0" fontId="97" fillId="0" borderId="0" xfId="0" applyFont="1" applyBorder="1" applyAlignment="1">
      <alignment horizontal="left" vertical="center"/>
    </xf>
    <xf numFmtId="0" fontId="94" fillId="0" borderId="0" xfId="0" applyFont="1"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7" fillId="0" borderId="0" xfId="0" applyFont="1" applyBorder="1" applyAlignment="1">
      <alignment horizontal="left" vertical="center" indent="3"/>
    </xf>
    <xf numFmtId="0" fontId="99" fillId="0" borderId="0" xfId="0" applyFont="1" applyBorder="1" applyAlignment="1">
      <alignment horizontal="left" vertical="center"/>
    </xf>
    <xf numFmtId="0" fontId="100" fillId="33" borderId="0" xfId="0" applyFont="1" applyFill="1" applyBorder="1" applyAlignment="1">
      <alignment vertical="center" wrapText="1"/>
    </xf>
    <xf numFmtId="0" fontId="101" fillId="0" borderId="0" xfId="0" applyFont="1" applyAlignment="1">
      <alignment/>
    </xf>
    <xf numFmtId="0" fontId="90" fillId="0" borderId="0" xfId="0" applyFont="1" applyAlignment="1">
      <alignment/>
    </xf>
    <xf numFmtId="0" fontId="93" fillId="0" borderId="0" xfId="0" applyFont="1" applyAlignment="1">
      <alignment/>
    </xf>
    <xf numFmtId="0" fontId="94" fillId="0" borderId="0" xfId="0" applyFont="1" applyBorder="1" applyAlignment="1">
      <alignment horizontal="left" vertical="center"/>
    </xf>
    <xf numFmtId="0" fontId="102" fillId="0" borderId="0" xfId="0" applyFont="1" applyBorder="1" applyAlignment="1">
      <alignment vertical="center" wrapText="1"/>
    </xf>
    <xf numFmtId="0" fontId="103" fillId="0" borderId="0" xfId="0" applyFont="1" applyBorder="1" applyAlignment="1">
      <alignment horizontal="left" vertical="center"/>
    </xf>
    <xf numFmtId="0" fontId="104" fillId="0" borderId="0" xfId="0" applyFont="1" applyBorder="1" applyAlignment="1">
      <alignment horizontal="left"/>
    </xf>
    <xf numFmtId="0" fontId="86" fillId="0" borderId="0" xfId="0" applyFont="1" applyBorder="1" applyAlignment="1">
      <alignment/>
    </xf>
    <xf numFmtId="0" fontId="89" fillId="0" borderId="12" xfId="0" applyFont="1" applyBorder="1" applyAlignment="1">
      <alignment horizontal="center" vertical="center"/>
    </xf>
    <xf numFmtId="0" fontId="90" fillId="0" borderId="0" xfId="0" applyFont="1" applyBorder="1" applyAlignment="1">
      <alignment horizontal="right"/>
    </xf>
    <xf numFmtId="0" fontId="89" fillId="0" borderId="0" xfId="0" applyFont="1" applyBorder="1" applyAlignment="1">
      <alignment horizontal="left"/>
    </xf>
    <xf numFmtId="0" fontId="22" fillId="0" borderId="0" xfId="0" applyFont="1" applyBorder="1" applyAlignment="1">
      <alignment/>
    </xf>
    <xf numFmtId="0" fontId="20" fillId="0" borderId="12" xfId="0" applyFont="1" applyBorder="1" applyAlignment="1">
      <alignment horizontal="center" vertical="center" wrapText="1"/>
    </xf>
    <xf numFmtId="0" fontId="23" fillId="0" borderId="12"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105" fillId="33" borderId="12" xfId="0" applyFont="1" applyFill="1" applyBorder="1" applyAlignment="1">
      <alignment horizontal="left" vertical="center" wrapText="1"/>
    </xf>
    <xf numFmtId="44" fontId="91" fillId="0" borderId="0" xfId="44" applyFont="1" applyBorder="1" applyAlignment="1">
      <alignment/>
    </xf>
    <xf numFmtId="44" fontId="0" fillId="0" borderId="0" xfId="44" applyFont="1" applyBorder="1" applyAlignment="1">
      <alignment/>
    </xf>
    <xf numFmtId="44" fontId="91" fillId="0" borderId="0" xfId="44" applyFont="1" applyBorder="1" applyAlignment="1" applyProtection="1">
      <alignment/>
      <protection/>
    </xf>
    <xf numFmtId="44" fontId="34" fillId="0" borderId="0" xfId="44" applyFont="1" applyBorder="1" applyAlignment="1">
      <alignment horizontal="left"/>
    </xf>
    <xf numFmtId="44" fontId="103" fillId="0" borderId="0" xfId="44" applyFont="1" applyBorder="1" applyAlignment="1">
      <alignment/>
    </xf>
    <xf numFmtId="44" fontId="34" fillId="0" borderId="0" xfId="44" applyFont="1" applyBorder="1" applyAlignment="1">
      <alignment/>
    </xf>
    <xf numFmtId="44" fontId="103" fillId="0" borderId="14" xfId="44" applyFont="1" applyBorder="1" applyAlignment="1">
      <alignment/>
    </xf>
    <xf numFmtId="44" fontId="103" fillId="0" borderId="15" xfId="44" applyFont="1" applyBorder="1" applyAlignment="1">
      <alignment/>
    </xf>
    <xf numFmtId="44" fontId="88" fillId="0" borderId="0" xfId="44" applyFont="1" applyBorder="1" applyAlignment="1">
      <alignment/>
    </xf>
    <xf numFmtId="0" fontId="22" fillId="0" borderId="0" xfId="0" applyFont="1" applyBorder="1" applyAlignment="1" applyProtection="1">
      <alignment/>
      <protection locked="0"/>
    </xf>
    <xf numFmtId="0" fontId="89" fillId="0" borderId="0" xfId="0" applyFont="1" applyBorder="1" applyAlignment="1" applyProtection="1">
      <alignment/>
      <protection locked="0"/>
    </xf>
    <xf numFmtId="44" fontId="22" fillId="0" borderId="0" xfId="44" applyFont="1" applyBorder="1" applyAlignment="1" applyProtection="1">
      <alignment/>
      <protection locked="0"/>
    </xf>
    <xf numFmtId="44" fontId="21" fillId="0" borderId="0" xfId="0" applyNumberFormat="1"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89"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89" fillId="0" borderId="0" xfId="0" applyNumberFormat="1" applyFont="1" applyBorder="1" applyAlignment="1" applyProtection="1">
      <alignment/>
      <protection locked="0"/>
    </xf>
    <xf numFmtId="0" fontId="89" fillId="0" borderId="0" xfId="0" applyFont="1" applyBorder="1" applyAlignment="1" applyProtection="1">
      <alignment horizontal="center"/>
      <protection locked="0"/>
    </xf>
    <xf numFmtId="9" fontId="89" fillId="0" borderId="0" xfId="0" applyNumberFormat="1" applyFont="1" applyBorder="1" applyAlignment="1" applyProtection="1">
      <alignment horizontal="center"/>
      <protection locked="0"/>
    </xf>
    <xf numFmtId="44" fontId="86" fillId="0" borderId="0" xfId="44" applyFont="1" applyBorder="1" applyAlignment="1" applyProtection="1">
      <alignment/>
      <protection locked="0"/>
    </xf>
    <xf numFmtId="0" fontId="106" fillId="0" borderId="0" xfId="0" applyNumberFormat="1" applyFont="1" applyBorder="1" applyAlignment="1" applyProtection="1">
      <alignment horizontal="center"/>
      <protection locked="0"/>
    </xf>
    <xf numFmtId="0" fontId="106" fillId="0" borderId="0" xfId="0" applyFont="1" applyBorder="1" applyAlignment="1" applyProtection="1">
      <alignment/>
      <protection locked="0"/>
    </xf>
    <xf numFmtId="42" fontId="106" fillId="0" borderId="0" xfId="0" applyNumberFormat="1" applyFont="1" applyBorder="1" applyAlignment="1" applyProtection="1">
      <alignment/>
      <protection locked="0"/>
    </xf>
    <xf numFmtId="0" fontId="106"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0" fillId="0" borderId="16" xfId="0" applyFont="1" applyBorder="1" applyAlignment="1" applyProtection="1">
      <alignment vertical="top"/>
      <protection locked="0"/>
    </xf>
    <xf numFmtId="0" fontId="90" fillId="0" borderId="17" xfId="0" applyFont="1" applyBorder="1" applyAlignment="1" applyProtection="1">
      <alignment vertical="top"/>
      <protection locked="0"/>
    </xf>
    <xf numFmtId="0" fontId="90" fillId="0" borderId="18" xfId="0" applyFont="1" applyBorder="1" applyAlignment="1" applyProtection="1">
      <alignment vertical="top"/>
      <protection locked="0"/>
    </xf>
    <xf numFmtId="0" fontId="90" fillId="0" borderId="0" xfId="0" applyFont="1" applyBorder="1" applyAlignment="1" applyProtection="1">
      <alignment vertical="top"/>
      <protection locked="0"/>
    </xf>
    <xf numFmtId="0" fontId="89" fillId="0" borderId="0" xfId="0" applyFont="1" applyAlignment="1" applyProtection="1">
      <alignment/>
      <protection locked="0"/>
    </xf>
    <xf numFmtId="0" fontId="0" fillId="0" borderId="0" xfId="0" applyAlignment="1" applyProtection="1">
      <alignment/>
      <protection locked="0"/>
    </xf>
    <xf numFmtId="0" fontId="86"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44" fontId="106" fillId="0" borderId="0" xfId="0" applyNumberFormat="1" applyFont="1" applyBorder="1" applyAlignment="1" applyProtection="1">
      <alignment/>
      <protection locked="0"/>
    </xf>
    <xf numFmtId="10" fontId="106" fillId="0" borderId="0" xfId="0" applyNumberFormat="1" applyFont="1" applyBorder="1" applyAlignment="1" applyProtection="1">
      <alignment/>
      <protection locked="0"/>
    </xf>
    <xf numFmtId="0" fontId="21" fillId="0" borderId="0" xfId="0" applyFont="1" applyBorder="1" applyAlignment="1" applyProtection="1">
      <alignment/>
      <protection locked="0"/>
    </xf>
    <xf numFmtId="9" fontId="91" fillId="0" borderId="0" xfId="0" applyNumberFormat="1" applyFont="1" applyBorder="1" applyAlignment="1" applyProtection="1">
      <alignment horizontal="righ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9"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0" fontId="21" fillId="0" borderId="0" xfId="0" applyFont="1" applyBorder="1" applyAlignment="1" applyProtection="1">
      <alignment horizontal="left"/>
      <protection locked="0"/>
    </xf>
    <xf numFmtId="6" fontId="21" fillId="0" borderId="0" xfId="0" applyNumberFormat="1" applyFont="1" applyBorder="1" applyAlignment="1" applyProtection="1">
      <alignment horizontal="left"/>
      <protection locked="0"/>
    </xf>
    <xf numFmtId="42" fontId="0" fillId="0" borderId="18" xfId="0" applyNumberFormat="1" applyBorder="1" applyAlignment="1" applyProtection="1">
      <alignment/>
      <protection locked="0"/>
    </xf>
    <xf numFmtId="44" fontId="89"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6" fillId="0" borderId="0" xfId="44" applyFont="1" applyBorder="1" applyAlignment="1" applyProtection="1">
      <alignment/>
      <protection locked="0"/>
    </xf>
    <xf numFmtId="44" fontId="91" fillId="0" borderId="11" xfId="44" applyFont="1" applyBorder="1" applyAlignment="1" applyProtection="1">
      <alignment/>
      <protection locked="0"/>
    </xf>
    <xf numFmtId="44" fontId="89" fillId="0" borderId="0" xfId="0" applyNumberFormat="1" applyFont="1" applyBorder="1" applyAlignment="1" applyProtection="1">
      <alignment/>
      <protection locked="0"/>
    </xf>
    <xf numFmtId="44" fontId="90" fillId="0" borderId="0" xfId="44" applyFont="1" applyBorder="1" applyAlignment="1" applyProtection="1">
      <alignment vertical="top"/>
      <protection locked="0"/>
    </xf>
    <xf numFmtId="0" fontId="101" fillId="0" borderId="17" xfId="0" applyFont="1" applyBorder="1" applyAlignment="1" applyProtection="1">
      <alignment vertical="top"/>
      <protection locked="0"/>
    </xf>
    <xf numFmtId="10" fontId="89" fillId="0" borderId="0" xfId="0" applyNumberFormat="1" applyFont="1" applyBorder="1" applyAlignment="1" applyProtection="1">
      <alignment/>
      <protection locked="0"/>
    </xf>
    <xf numFmtId="0" fontId="86" fillId="0" borderId="19" xfId="0" applyFont="1" applyBorder="1" applyAlignment="1">
      <alignment/>
    </xf>
    <xf numFmtId="0" fontId="106" fillId="0" borderId="0" xfId="0" applyFont="1" applyAlignment="1">
      <alignment/>
    </xf>
    <xf numFmtId="6" fontId="21" fillId="0" borderId="0" xfId="0" applyNumberFormat="1" applyFont="1" applyAlignment="1">
      <alignment horizontal="left"/>
    </xf>
    <xf numFmtId="0" fontId="89" fillId="0" borderId="0" xfId="0" applyFont="1" applyBorder="1" applyAlignment="1" applyProtection="1">
      <alignment/>
      <protection locked="0"/>
    </xf>
    <xf numFmtId="0" fontId="0" fillId="0" borderId="0" xfId="0" applyFill="1" applyBorder="1" applyAlignment="1">
      <alignment/>
    </xf>
    <xf numFmtId="0" fontId="90" fillId="0" borderId="0" xfId="0" applyFont="1" applyBorder="1" applyAlignment="1">
      <alignment horizontal="right"/>
    </xf>
    <xf numFmtId="44" fontId="21" fillId="0" borderId="0" xfId="44" applyFont="1" applyBorder="1" applyAlignment="1" applyProtection="1">
      <alignment/>
      <protection locked="0"/>
    </xf>
    <xf numFmtId="44" fontId="89" fillId="0" borderId="0" xfId="44" applyFont="1" applyBorder="1" applyAlignment="1" applyProtection="1">
      <alignment/>
      <protection locked="0"/>
    </xf>
    <xf numFmtId="0" fontId="100" fillId="0" borderId="16" xfId="0" applyFont="1" applyBorder="1" applyAlignment="1" applyProtection="1">
      <alignment horizontal="left" vertical="top"/>
      <protection locked="0"/>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vertical="top" wrapText="1"/>
      <protection locked="0"/>
    </xf>
    <xf numFmtId="44" fontId="106" fillId="0" borderId="11" xfId="44" applyFont="1" applyBorder="1" applyAlignment="1" applyProtection="1">
      <alignment/>
      <protection locked="0"/>
    </xf>
    <xf numFmtId="0" fontId="94" fillId="0" borderId="0" xfId="0" applyFont="1" applyAlignment="1" applyProtection="1">
      <alignment/>
      <protection/>
    </xf>
    <xf numFmtId="0" fontId="94" fillId="0" borderId="20" xfId="0" applyFont="1" applyBorder="1" applyAlignment="1" applyProtection="1">
      <alignment/>
      <protection/>
    </xf>
    <xf numFmtId="0" fontId="94" fillId="0" borderId="0" xfId="0" applyFont="1" applyBorder="1" applyAlignment="1" applyProtection="1">
      <alignment/>
      <protection/>
    </xf>
    <xf numFmtId="0" fontId="89" fillId="0" borderId="0" xfId="0" applyFont="1" applyAlignment="1" applyProtection="1">
      <alignment/>
      <protection/>
    </xf>
    <xf numFmtId="0" fontId="94" fillId="0" borderId="16" xfId="0" applyFont="1" applyBorder="1" applyAlignment="1" applyProtection="1">
      <alignment horizontal="center" vertical="center" wrapText="1"/>
      <protection/>
    </xf>
    <xf numFmtId="0" fontId="94" fillId="0" borderId="17" xfId="0" applyFont="1" applyBorder="1" applyAlignment="1" applyProtection="1">
      <alignment/>
      <protection/>
    </xf>
    <xf numFmtId="0" fontId="89" fillId="0" borderId="0" xfId="0" applyFont="1" applyBorder="1" applyAlignment="1" applyProtection="1">
      <alignment/>
      <protection/>
    </xf>
    <xf numFmtId="0" fontId="94" fillId="0" borderId="21" xfId="0" applyFont="1" applyBorder="1" applyAlignment="1" applyProtection="1">
      <alignment horizontal="center" vertical="center" wrapText="1"/>
      <protection/>
    </xf>
    <xf numFmtId="0" fontId="94" fillId="0" borderId="11" xfId="0" applyFont="1" applyBorder="1" applyAlignment="1" applyProtection="1">
      <alignment/>
      <protection/>
    </xf>
    <xf numFmtId="0" fontId="92" fillId="0" borderId="0" xfId="0" applyFont="1" applyBorder="1" applyAlignment="1">
      <alignment wrapText="1"/>
    </xf>
    <xf numFmtId="0" fontId="94"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3"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4"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8" fillId="0" borderId="0" xfId="0" applyFont="1" applyBorder="1" applyAlignment="1" applyProtection="1">
      <alignment horizontal="left" vertical="center" wrapText="1" indent="2"/>
      <protection/>
    </xf>
    <xf numFmtId="0" fontId="94" fillId="0" borderId="0" xfId="0" applyFont="1" applyBorder="1" applyAlignment="1" applyProtection="1">
      <alignment vertical="center" wrapText="1"/>
      <protection/>
    </xf>
    <xf numFmtId="0" fontId="94" fillId="0" borderId="16" xfId="0" applyFont="1" applyBorder="1" applyAlignment="1" applyProtection="1">
      <alignment horizontal="center" vertical="center"/>
      <protection/>
    </xf>
    <xf numFmtId="0" fontId="94" fillId="0" borderId="22" xfId="0" applyFont="1" applyBorder="1" applyAlignment="1" applyProtection="1">
      <alignment horizontal="center"/>
      <protection/>
    </xf>
    <xf numFmtId="0" fontId="94" fillId="0" borderId="0" xfId="0" applyFont="1" applyBorder="1" applyAlignment="1" applyProtection="1">
      <alignment vertical="center"/>
      <protection/>
    </xf>
    <xf numFmtId="0" fontId="94" fillId="0" borderId="22" xfId="0" applyFont="1" applyBorder="1" applyAlignment="1" applyProtection="1">
      <alignment horizontal="center" vertical="center"/>
      <protection/>
    </xf>
    <xf numFmtId="0" fontId="94" fillId="0" borderId="21" xfId="0" applyFont="1" applyBorder="1" applyAlignment="1" applyProtection="1">
      <alignment/>
      <protection/>
    </xf>
    <xf numFmtId="0" fontId="94" fillId="0" borderId="17" xfId="0" applyFont="1" applyBorder="1" applyAlignment="1" applyProtection="1">
      <alignment vertical="center"/>
      <protection/>
    </xf>
    <xf numFmtId="0" fontId="94" fillId="0" borderId="18" xfId="0" applyFont="1" applyBorder="1" applyAlignment="1" applyProtection="1">
      <alignment/>
      <protection/>
    </xf>
    <xf numFmtId="0" fontId="94" fillId="0" borderId="0" xfId="0" applyFont="1" applyBorder="1" applyAlignment="1" applyProtection="1">
      <alignment horizontal="center" vertical="center"/>
      <protection/>
    </xf>
    <xf numFmtId="0" fontId="94" fillId="0" borderId="11" xfId="0" applyFont="1" applyBorder="1" applyAlignment="1" applyProtection="1">
      <alignment horizontal="left" vertical="center"/>
      <protection/>
    </xf>
    <xf numFmtId="0" fontId="94" fillId="0" borderId="11" xfId="0" applyFont="1" applyBorder="1" applyAlignment="1" applyProtection="1">
      <alignment vertical="center"/>
      <protection/>
    </xf>
    <xf numFmtId="0" fontId="94" fillId="0" borderId="0" xfId="0" applyFont="1" applyBorder="1" applyAlignment="1" applyProtection="1">
      <alignment horizontal="center"/>
      <protection/>
    </xf>
    <xf numFmtId="0" fontId="94" fillId="0" borderId="0" xfId="0" applyFont="1" applyBorder="1" applyAlignment="1" applyProtection="1">
      <alignment horizontal="left" vertical="center"/>
      <protection/>
    </xf>
    <xf numFmtId="0" fontId="94" fillId="0" borderId="13" xfId="0" applyFont="1" applyBorder="1" applyAlignment="1" applyProtection="1">
      <alignment horizontal="center" vertical="center"/>
      <protection/>
    </xf>
    <xf numFmtId="0" fontId="94" fillId="0" borderId="14" xfId="0" applyFont="1" applyBorder="1" applyAlignment="1" applyProtection="1">
      <alignment/>
      <protection/>
    </xf>
    <xf numFmtId="0" fontId="94" fillId="0" borderId="23" xfId="0" applyFont="1" applyBorder="1" applyAlignment="1" applyProtection="1">
      <alignment/>
      <protection/>
    </xf>
    <xf numFmtId="0" fontId="94" fillId="0" borderId="24" xfId="0" applyFont="1" applyBorder="1" applyAlignment="1" applyProtection="1">
      <alignment/>
      <protection/>
    </xf>
    <xf numFmtId="0" fontId="94" fillId="0" borderId="25" xfId="0" applyFont="1" applyBorder="1" applyAlignment="1" applyProtection="1">
      <alignment/>
      <protection/>
    </xf>
    <xf numFmtId="0" fontId="89" fillId="0" borderId="26" xfId="0" applyFont="1" applyBorder="1" applyAlignment="1" applyProtection="1">
      <alignment/>
      <protection/>
    </xf>
    <xf numFmtId="0" fontId="94" fillId="0" borderId="26" xfId="0" applyFont="1" applyBorder="1" applyAlignment="1" applyProtection="1">
      <alignment vertical="center" wrapText="1"/>
      <protection/>
    </xf>
    <xf numFmtId="0" fontId="94" fillId="0" borderId="10" xfId="0" applyFont="1" applyBorder="1" applyAlignment="1" applyProtection="1">
      <alignment horizontal="left" vertical="center" wrapText="1"/>
      <protection/>
    </xf>
    <xf numFmtId="0" fontId="94" fillId="34" borderId="11" xfId="0" applyFont="1" applyFill="1" applyBorder="1" applyAlignment="1" applyProtection="1">
      <alignment vertical="center" wrapText="1"/>
      <protection locked="0"/>
    </xf>
    <xf numFmtId="0" fontId="94" fillId="0" borderId="27" xfId="0" applyFont="1" applyBorder="1" applyAlignment="1" applyProtection="1">
      <alignment/>
      <protection/>
    </xf>
    <xf numFmtId="0" fontId="94" fillId="0" borderId="28" xfId="0" applyFont="1" applyBorder="1" applyAlignment="1" applyProtection="1">
      <alignment/>
      <protection/>
    </xf>
    <xf numFmtId="0" fontId="94" fillId="0" borderId="29" xfId="0" applyFont="1" applyBorder="1" applyAlignment="1" applyProtection="1">
      <alignment/>
      <protection/>
    </xf>
    <xf numFmtId="0" fontId="21" fillId="0" borderId="0" xfId="0" applyFont="1" applyBorder="1" applyAlignment="1" applyProtection="1">
      <alignment horizontal="center"/>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center" vertical="top" wrapText="1"/>
      <protection locked="0"/>
    </xf>
    <xf numFmtId="0" fontId="106" fillId="0" borderId="0" xfId="0" applyFont="1" applyBorder="1" applyAlignment="1" applyProtection="1">
      <alignment/>
      <protection locked="0"/>
    </xf>
    <xf numFmtId="0" fontId="0" fillId="0" borderId="0" xfId="0" applyBorder="1" applyAlignment="1" applyProtection="1">
      <alignment/>
      <protection locked="0"/>
    </xf>
    <xf numFmtId="0" fontId="106" fillId="0" borderId="0" xfId="0" applyFont="1" applyBorder="1" applyAlignment="1" applyProtection="1">
      <alignment horizontal="left" wrapText="1"/>
      <protection locked="0"/>
    </xf>
    <xf numFmtId="0" fontId="10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6" fillId="0" borderId="0" xfId="0" applyFont="1" applyBorder="1" applyAlignment="1" applyProtection="1">
      <alignment vertical="top"/>
      <protection locked="0"/>
    </xf>
    <xf numFmtId="9" fontId="91" fillId="0" borderId="0" xfId="0" applyNumberFormat="1" applyFont="1" applyBorder="1" applyAlignment="1" applyProtection="1">
      <alignment horizontal="right"/>
      <protection locked="0"/>
    </xf>
    <xf numFmtId="0" fontId="10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89" fillId="0" borderId="0" xfId="0" applyFont="1" applyBorder="1" applyAlignment="1" applyProtection="1">
      <alignment vertical="top"/>
      <protection locked="0"/>
    </xf>
    <xf numFmtId="0" fontId="21" fillId="0" borderId="0" xfId="0" applyFont="1" applyBorder="1" applyAlignment="1" applyProtection="1">
      <alignmen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44" fontId="105" fillId="0" borderId="0" xfId="44" applyFont="1" applyBorder="1" applyAlignment="1" applyProtection="1">
      <alignment/>
      <protection locked="0"/>
    </xf>
    <xf numFmtId="44" fontId="100" fillId="0" borderId="0" xfId="44" applyFont="1" applyBorder="1" applyAlignment="1" applyProtection="1">
      <alignment/>
      <protection locked="0"/>
    </xf>
    <xf numFmtId="44" fontId="81" fillId="0" borderId="0" xfId="44" applyFont="1" applyBorder="1" applyAlignment="1" applyProtection="1">
      <alignment/>
      <protection locked="0"/>
    </xf>
    <xf numFmtId="0" fontId="91" fillId="0" borderId="0" xfId="0" applyFont="1" applyBorder="1" applyAlignment="1" applyProtection="1">
      <alignment horizontal="center"/>
      <protection/>
    </xf>
    <xf numFmtId="44" fontId="22"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4" fillId="0" borderId="14" xfId="0" applyFont="1" applyBorder="1" applyAlignment="1" applyProtection="1">
      <alignment horizontal="center" vertical="center"/>
      <protection locked="0"/>
    </xf>
    <xf numFmtId="0" fontId="94" fillId="0" borderId="17" xfId="0" applyFont="1" applyBorder="1" applyAlignment="1" applyProtection="1">
      <alignment vertical="center"/>
      <protection locked="0"/>
    </xf>
    <xf numFmtId="0" fontId="94" fillId="0" borderId="0" xfId="0" applyFont="1" applyBorder="1" applyAlignment="1" applyProtection="1">
      <alignment vertical="center"/>
      <protection locked="0"/>
    </xf>
    <xf numFmtId="0" fontId="50" fillId="0" borderId="17" xfId="0" applyFont="1" applyBorder="1" applyAlignment="1" applyProtection="1">
      <alignment vertical="center"/>
      <protection locked="0"/>
    </xf>
    <xf numFmtId="0" fontId="105" fillId="34" borderId="16" xfId="0" applyFont="1" applyFill="1" applyBorder="1" applyAlignment="1" applyProtection="1">
      <alignment horizontal="left" vertical="center" wrapText="1"/>
      <protection locked="0"/>
    </xf>
    <xf numFmtId="0" fontId="78" fillId="0" borderId="0" xfId="54" applyFill="1" applyBorder="1" applyAlignment="1">
      <alignment/>
    </xf>
    <xf numFmtId="0" fontId="21" fillId="0" borderId="0" xfId="0" applyFont="1" applyBorder="1" applyAlignment="1" applyProtection="1">
      <alignment/>
      <protection locked="0"/>
    </xf>
    <xf numFmtId="0" fontId="21"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34" fillId="0" borderId="11" xfId="44" applyFont="1" applyBorder="1" applyAlignment="1">
      <alignment horizontal="left"/>
    </xf>
    <xf numFmtId="44" fontId="103" fillId="0" borderId="11" xfId="44" applyFont="1" applyBorder="1" applyAlignment="1">
      <alignment/>
    </xf>
    <xf numFmtId="44" fontId="22" fillId="0" borderId="11" xfId="44" applyFont="1" applyBorder="1" applyAlignment="1" applyProtection="1">
      <alignment/>
      <protection locked="0"/>
    </xf>
    <xf numFmtId="0" fontId="90"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90" fillId="0" borderId="0" xfId="0" applyFont="1" applyBorder="1" applyAlignment="1">
      <alignment horizontal="right"/>
    </xf>
    <xf numFmtId="0" fontId="89" fillId="0" borderId="12"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106" fillId="0" borderId="0" xfId="0" applyFont="1" applyBorder="1" applyAlignment="1" applyProtection="1">
      <alignment horizontal="left" vertical="top" wrapText="1"/>
      <protection locked="0"/>
    </xf>
    <xf numFmtId="0" fontId="89" fillId="0" borderId="0" xfId="0" applyFont="1" applyBorder="1" applyAlignment="1" applyProtection="1">
      <alignment horizontal="center"/>
      <protection locked="0"/>
    </xf>
    <xf numFmtId="0" fontId="106" fillId="0" borderId="17"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top" wrapText="1"/>
    </xf>
    <xf numFmtId="0" fontId="90" fillId="0" borderId="0" xfId="0" applyFont="1" applyBorder="1" applyAlignment="1" applyProtection="1">
      <alignment horizontal="right"/>
      <protection locked="0"/>
    </xf>
    <xf numFmtId="0" fontId="20" fillId="0" borderId="13" xfId="0" applyFont="1" applyBorder="1" applyAlignment="1">
      <alignment horizontal="center" vertical="center" wrapText="1"/>
    </xf>
    <xf numFmtId="0" fontId="100" fillId="0" borderId="16" xfId="0" applyFont="1" applyBorder="1" applyAlignment="1" applyProtection="1">
      <alignment vertical="top"/>
      <protection/>
    </xf>
    <xf numFmtId="14" fontId="96" fillId="0" borderId="0" xfId="0" applyNumberFormat="1" applyFont="1" applyAlignment="1">
      <alignment/>
    </xf>
    <xf numFmtId="0" fontId="86" fillId="3" borderId="16" xfId="16" applyFont="1" applyBorder="1" applyAlignment="1">
      <alignment horizontal="right" vertical="center" wrapText="1"/>
    </xf>
    <xf numFmtId="10" fontId="86" fillId="34" borderId="15" xfId="57" applyNumberFormat="1" applyFont="1" applyFill="1" applyBorder="1" applyAlignment="1" applyProtection="1">
      <alignment horizontal="center" vertical="center" wrapText="1"/>
      <protection locked="0"/>
    </xf>
    <xf numFmtId="0" fontId="86" fillId="3" borderId="21" xfId="16" applyFont="1" applyBorder="1" applyAlignment="1">
      <alignment horizontal="right" vertical="center" wrapText="1"/>
    </xf>
    <xf numFmtId="164" fontId="86" fillId="34" borderId="15" xfId="44" applyNumberFormat="1" applyFont="1" applyFill="1" applyBorder="1" applyAlignment="1" applyProtection="1">
      <alignment horizontal="center" vertical="center" wrapText="1"/>
      <protection locked="0"/>
    </xf>
    <xf numFmtId="0" fontId="105" fillId="34" borderId="12" xfId="0" applyFont="1" applyFill="1" applyBorder="1" applyAlignment="1" applyProtection="1">
      <alignment horizontal="left" vertical="center" wrapText="1"/>
      <protection locked="0"/>
    </xf>
    <xf numFmtId="0" fontId="105" fillId="34" borderId="30" xfId="0" applyFont="1" applyFill="1" applyBorder="1" applyAlignment="1" applyProtection="1">
      <alignment horizontal="left" vertical="center" wrapText="1"/>
      <protection locked="0"/>
    </xf>
    <xf numFmtId="49" fontId="105" fillId="34" borderId="13" xfId="0" applyNumberFormat="1" applyFont="1" applyFill="1" applyBorder="1" applyAlignment="1" applyProtection="1">
      <alignment horizontal="left" vertical="center" wrapText="1"/>
      <protection locked="0"/>
    </xf>
    <xf numFmtId="0" fontId="105" fillId="34" borderId="15"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6" fillId="0" borderId="0" xfId="0" applyFont="1" applyBorder="1" applyAlignment="1" applyProtection="1">
      <alignment horizontal="left" vertical="top" wrapText="1"/>
      <protection locked="0"/>
    </xf>
    <xf numFmtId="0" fontId="105" fillId="35" borderId="12" xfId="0" applyFont="1" applyFill="1" applyBorder="1" applyAlignment="1" applyProtection="1">
      <alignment vertical="center" wrapText="1"/>
      <protection/>
    </xf>
    <xf numFmtId="0" fontId="105" fillId="35" borderId="12" xfId="0" applyFont="1" applyFill="1" applyBorder="1" applyAlignment="1" applyProtection="1">
      <alignment horizontal="center" vertical="center" wrapText="1"/>
      <protection/>
    </xf>
    <xf numFmtId="0" fontId="105" fillId="35" borderId="12" xfId="0" applyFont="1" applyFill="1" applyBorder="1" applyAlignment="1" applyProtection="1">
      <alignment horizontal="left" vertical="center"/>
      <protection/>
    </xf>
    <xf numFmtId="0" fontId="92" fillId="0" borderId="0" xfId="0" applyFont="1" applyAlignment="1" applyProtection="1">
      <alignment/>
      <protection/>
    </xf>
    <xf numFmtId="0" fontId="0" fillId="0" borderId="0" xfId="0" applyAlignment="1" applyProtection="1">
      <alignment/>
      <protection/>
    </xf>
    <xf numFmtId="0" fontId="105" fillId="35" borderId="12" xfId="0" applyFont="1" applyFill="1" applyBorder="1" applyAlignment="1" applyProtection="1">
      <alignment horizontal="left" vertical="center" wrapText="1"/>
      <protection/>
    </xf>
    <xf numFmtId="0" fontId="105" fillId="35" borderId="12" xfId="0" applyFont="1" applyFill="1" applyBorder="1" applyAlignment="1" applyProtection="1">
      <alignment vertical="center"/>
      <protection/>
    </xf>
    <xf numFmtId="0" fontId="105" fillId="35" borderId="31" xfId="0" applyFont="1" applyFill="1" applyBorder="1" applyAlignment="1" applyProtection="1">
      <alignment horizontal="center" vertical="center" wrapText="1"/>
      <protection/>
    </xf>
    <xf numFmtId="0" fontId="107" fillId="35" borderId="31" xfId="0" applyFont="1" applyFill="1" applyBorder="1" applyAlignment="1" applyProtection="1">
      <alignment horizontal="center" vertical="center"/>
      <protection/>
    </xf>
    <xf numFmtId="0" fontId="105" fillId="35" borderId="31" xfId="0" applyFont="1" applyFill="1" applyBorder="1" applyAlignment="1" applyProtection="1">
      <alignment horizontal="center" vertical="center"/>
      <protection/>
    </xf>
    <xf numFmtId="0" fontId="105" fillId="35" borderId="12" xfId="0" applyNumberFormat="1" applyFont="1" applyFill="1" applyBorder="1" applyAlignment="1" applyProtection="1">
      <alignment horizontal="center" vertical="center"/>
      <protection/>
    </xf>
    <xf numFmtId="44" fontId="101" fillId="35" borderId="12" xfId="0" applyNumberFormat="1" applyFont="1" applyFill="1" applyBorder="1" applyAlignment="1" applyProtection="1">
      <alignment horizontal="center" vertical="center"/>
      <protection/>
    </xf>
    <xf numFmtId="44" fontId="101" fillId="35" borderId="30" xfId="0" applyNumberFormat="1" applyFont="1" applyFill="1" applyBorder="1" applyAlignment="1" applyProtection="1">
      <alignment/>
      <protection/>
    </xf>
    <xf numFmtId="0" fontId="86" fillId="35" borderId="12" xfId="0" applyFont="1" applyFill="1" applyBorder="1" applyAlignment="1" applyProtection="1">
      <alignment/>
      <protection/>
    </xf>
    <xf numFmtId="165" fontId="101" fillId="35" borderId="12" xfId="0" applyNumberFormat="1" applyFont="1" applyFill="1" applyBorder="1" applyAlignment="1" applyProtection="1">
      <alignment horizontal="center"/>
      <protection/>
    </xf>
    <xf numFmtId="44" fontId="101" fillId="35" borderId="12" xfId="0" applyNumberFormat="1" applyFont="1" applyFill="1" applyBorder="1" applyAlignment="1" applyProtection="1">
      <alignment/>
      <protection/>
    </xf>
    <xf numFmtId="0" fontId="101" fillId="35" borderId="12" xfId="0" applyFont="1" applyFill="1" applyBorder="1" applyAlignment="1" applyProtection="1">
      <alignment horizontal="center"/>
      <protection/>
    </xf>
    <xf numFmtId="0" fontId="105" fillId="35" borderId="12" xfId="0" applyFont="1" applyFill="1" applyBorder="1" applyAlignment="1" applyProtection="1">
      <alignment/>
      <protection/>
    </xf>
    <xf numFmtId="0" fontId="101" fillId="35" borderId="12" xfId="0" applyFont="1" applyFill="1" applyBorder="1" applyAlignment="1" applyProtection="1">
      <alignment horizontal="center" vertical="center"/>
      <protection/>
    </xf>
    <xf numFmtId="0" fontId="86" fillId="35" borderId="12" xfId="16" applyFont="1" applyFill="1" applyBorder="1" applyAlignment="1" applyProtection="1">
      <alignment vertical="center" wrapText="1"/>
      <protection/>
    </xf>
    <xf numFmtId="0" fontId="101" fillId="35" borderId="12" xfId="0" applyNumberFormat="1" applyFont="1" applyFill="1" applyBorder="1" applyAlignment="1" applyProtection="1">
      <alignment/>
      <protection/>
    </xf>
    <xf numFmtId="0" fontId="100" fillId="35" borderId="12" xfId="0" applyFont="1" applyFill="1" applyBorder="1" applyAlignment="1" applyProtection="1">
      <alignment horizontal="left" vertical="center" wrapText="1"/>
      <protection/>
    </xf>
    <xf numFmtId="42" fontId="108" fillId="35" borderId="12" xfId="33" applyNumberFormat="1" applyFont="1" applyFill="1" applyBorder="1" applyAlignment="1" applyProtection="1">
      <alignment horizontal="left" vertical="center" wrapText="1"/>
      <protection/>
    </xf>
    <xf numFmtId="0" fontId="0" fillId="35" borderId="0" xfId="0" applyFill="1" applyBorder="1" applyAlignment="1">
      <alignment/>
    </xf>
    <xf numFmtId="9" fontId="91" fillId="35" borderId="0" xfId="0" applyNumberFormat="1" applyFont="1" applyFill="1" applyBorder="1" applyAlignment="1" applyProtection="1">
      <alignment horizontal="right"/>
      <protection/>
    </xf>
    <xf numFmtId="44" fontId="91" fillId="35" borderId="0" xfId="44" applyFont="1" applyFill="1" applyBorder="1" applyAlignment="1" applyProtection="1">
      <alignment/>
      <protection/>
    </xf>
    <xf numFmtId="0" fontId="103" fillId="35" borderId="0" xfId="0" applyFont="1" applyFill="1" applyBorder="1" applyAlignment="1" applyProtection="1">
      <alignment horizontal="right"/>
      <protection/>
    </xf>
    <xf numFmtId="0" fontId="90" fillId="35" borderId="0" xfId="0" applyFont="1" applyFill="1" applyBorder="1" applyAlignment="1" applyProtection="1">
      <alignment horizontal="right"/>
      <protection/>
    </xf>
    <xf numFmtId="0" fontId="0" fillId="35" borderId="0" xfId="0" applyFill="1" applyBorder="1" applyAlignment="1" applyProtection="1">
      <alignment/>
      <protection/>
    </xf>
    <xf numFmtId="0" fontId="0" fillId="0" borderId="0" xfId="0" applyBorder="1" applyAlignment="1" applyProtection="1">
      <alignment/>
      <protection/>
    </xf>
    <xf numFmtId="0" fontId="20" fillId="35" borderId="12" xfId="0" applyFont="1" applyFill="1" applyBorder="1" applyAlignment="1" applyProtection="1">
      <alignment horizontal="center" vertical="center" wrapText="1"/>
      <protection/>
    </xf>
    <xf numFmtId="0" fontId="21" fillId="35" borderId="17" xfId="0" applyFont="1" applyFill="1" applyBorder="1" applyAlignment="1" applyProtection="1">
      <alignment horizontal="left" vertical="top" wrapText="1"/>
      <protection/>
    </xf>
    <xf numFmtId="0" fontId="106" fillId="35" borderId="17" xfId="0" applyFont="1" applyFill="1" applyBorder="1" applyAlignment="1" applyProtection="1">
      <alignment horizontal="left" vertical="top" wrapText="1"/>
      <protection/>
    </xf>
    <xf numFmtId="44" fontId="89" fillId="35" borderId="0" xfId="44" applyFont="1" applyFill="1" applyBorder="1" applyAlignment="1" applyProtection="1">
      <alignment/>
      <protection/>
    </xf>
    <xf numFmtId="0" fontId="21" fillId="0" borderId="0" xfId="0" applyFont="1" applyBorder="1" applyAlignment="1" applyProtection="1">
      <alignment vertical="top"/>
      <protection/>
    </xf>
    <xf numFmtId="0" fontId="106" fillId="35" borderId="0" xfId="0" applyFont="1" applyFill="1" applyBorder="1" applyAlignment="1" applyProtection="1">
      <alignment horizontal="left" vertical="top" wrapText="1"/>
      <protection/>
    </xf>
    <xf numFmtId="44" fontId="89" fillId="35" borderId="11" xfId="44" applyFont="1" applyFill="1" applyBorder="1" applyAlignment="1" applyProtection="1">
      <alignment/>
      <protection/>
    </xf>
    <xf numFmtId="0" fontId="21" fillId="0" borderId="0" xfId="0" applyFont="1" applyBorder="1" applyAlignment="1" applyProtection="1">
      <alignment horizontal="left" vertical="top"/>
      <protection/>
    </xf>
    <xf numFmtId="0" fontId="21" fillId="0" borderId="0" xfId="0" applyFont="1" applyBorder="1" applyAlignment="1" applyProtection="1">
      <alignment horizontal="left" vertical="top" wrapText="1"/>
      <protection/>
    </xf>
    <xf numFmtId="6" fontId="21" fillId="0" borderId="0" xfId="0" applyNumberFormat="1" applyFont="1" applyAlignment="1" applyProtection="1">
      <alignment horizontal="left"/>
      <protection/>
    </xf>
    <xf numFmtId="44" fontId="0" fillId="35" borderId="0" xfId="44" applyFont="1" applyFill="1" applyBorder="1" applyAlignment="1" applyProtection="1">
      <alignment/>
      <protection/>
    </xf>
    <xf numFmtId="44" fontId="106" fillId="35" borderId="0" xfId="44" applyFont="1" applyFill="1" applyBorder="1" applyAlignment="1" applyProtection="1">
      <alignment/>
      <protection/>
    </xf>
    <xf numFmtId="44" fontId="106" fillId="35" borderId="11" xfId="44" applyFont="1" applyFill="1" applyBorder="1" applyAlignment="1" applyProtection="1">
      <alignment/>
      <protection/>
    </xf>
    <xf numFmtId="0" fontId="0" fillId="35" borderId="0" xfId="0" applyFill="1" applyBorder="1" applyAlignment="1" applyProtection="1">
      <alignment horizontal="left" vertical="top" wrapText="1"/>
      <protection/>
    </xf>
    <xf numFmtId="44" fontId="88" fillId="35" borderId="0" xfId="44" applyFont="1" applyFill="1" applyBorder="1" applyAlignment="1" applyProtection="1">
      <alignment/>
      <protection/>
    </xf>
    <xf numFmtId="0" fontId="106" fillId="0" borderId="0" xfId="0" applyFont="1" applyAlignment="1" applyProtection="1">
      <alignment/>
      <protection/>
    </xf>
    <xf numFmtId="0" fontId="100" fillId="35" borderId="16" xfId="0" applyFont="1" applyFill="1" applyBorder="1" applyAlignment="1" applyProtection="1">
      <alignment vertical="top"/>
      <protection/>
    </xf>
    <xf numFmtId="0" fontId="90" fillId="35" borderId="17" xfId="0" applyFont="1" applyFill="1" applyBorder="1" applyAlignment="1" applyProtection="1">
      <alignment vertical="top"/>
      <protection/>
    </xf>
    <xf numFmtId="0" fontId="90" fillId="35" borderId="18" xfId="0" applyFont="1" applyFill="1" applyBorder="1" applyAlignment="1" applyProtection="1">
      <alignment vertical="top"/>
      <protection/>
    </xf>
    <xf numFmtId="0" fontId="106" fillId="35" borderId="17" xfId="0" applyFont="1" applyFill="1" applyBorder="1" applyAlignment="1" applyProtection="1">
      <alignment vertical="top"/>
      <protection/>
    </xf>
    <xf numFmtId="0" fontId="106" fillId="35" borderId="18" xfId="0" applyFont="1" applyFill="1" applyBorder="1" applyAlignment="1" applyProtection="1">
      <alignment vertical="top"/>
      <protection/>
    </xf>
    <xf numFmtId="0" fontId="91" fillId="35" borderId="0" xfId="0" applyFont="1" applyFill="1" applyBorder="1" applyAlignment="1" applyProtection="1">
      <alignment horizontal="center"/>
      <protection/>
    </xf>
    <xf numFmtId="44" fontId="22" fillId="35" borderId="0" xfId="44" applyFont="1" applyFill="1" applyBorder="1" applyAlignment="1" applyProtection="1">
      <alignment/>
      <protection/>
    </xf>
    <xf numFmtId="0" fontId="89" fillId="35" borderId="0" xfId="0" applyFont="1" applyFill="1" applyBorder="1" applyAlignment="1" applyProtection="1">
      <alignment/>
      <protection/>
    </xf>
    <xf numFmtId="0" fontId="89" fillId="35" borderId="12" xfId="0" applyFont="1" applyFill="1" applyBorder="1" applyAlignment="1" applyProtection="1">
      <alignment horizontal="center" vertical="center"/>
      <protection/>
    </xf>
    <xf numFmtId="0" fontId="106" fillId="35" borderId="0" xfId="0" applyFont="1" applyFill="1" applyBorder="1" applyAlignment="1" applyProtection="1">
      <alignment horizontal="center"/>
      <protection/>
    </xf>
    <xf numFmtId="44" fontId="106" fillId="35" borderId="0" xfId="0" applyNumberFormat="1" applyFont="1" applyFill="1" applyBorder="1" applyAlignment="1" applyProtection="1">
      <alignment/>
      <protection/>
    </xf>
    <xf numFmtId="44" fontId="91" fillId="35" borderId="11" xfId="44" applyFont="1" applyFill="1" applyBorder="1" applyAlignment="1" applyProtection="1">
      <alignment/>
      <protection/>
    </xf>
    <xf numFmtId="44" fontId="89" fillId="35" borderId="0" xfId="0" applyNumberFormat="1" applyFont="1" applyFill="1" applyBorder="1" applyAlignment="1" applyProtection="1">
      <alignment/>
      <protection/>
    </xf>
    <xf numFmtId="44" fontId="100" fillId="35" borderId="0" xfId="44" applyFont="1" applyFill="1" applyBorder="1" applyAlignment="1" applyProtection="1">
      <alignment/>
      <protection/>
    </xf>
    <xf numFmtId="0" fontId="91" fillId="35" borderId="0" xfId="0" applyFont="1" applyFill="1" applyBorder="1" applyAlignment="1" applyProtection="1">
      <alignment horizontal="left" vertical="top" wrapText="1"/>
      <protection/>
    </xf>
    <xf numFmtId="0" fontId="0" fillId="0" borderId="0" xfId="0" applyBorder="1" applyAlignment="1" applyProtection="1">
      <alignment horizontal="right"/>
      <protection/>
    </xf>
    <xf numFmtId="0" fontId="22" fillId="35" borderId="0" xfId="0" applyFont="1" applyFill="1" applyBorder="1" applyAlignment="1">
      <alignment/>
    </xf>
    <xf numFmtId="0" fontId="21" fillId="35" borderId="0" xfId="0" applyFont="1" applyFill="1" applyBorder="1" applyAlignment="1">
      <alignment/>
    </xf>
    <xf numFmtId="44" fontId="34" fillId="35" borderId="0" xfId="44" applyFont="1" applyFill="1" applyBorder="1" applyAlignment="1">
      <alignment horizontal="left"/>
    </xf>
    <xf numFmtId="44" fontId="103" fillId="35" borderId="0" xfId="44" applyFont="1" applyFill="1" applyBorder="1" applyAlignment="1">
      <alignment/>
    </xf>
    <xf numFmtId="0" fontId="22" fillId="35" borderId="0" xfId="0" applyFont="1" applyFill="1" applyBorder="1" applyAlignment="1">
      <alignment/>
    </xf>
    <xf numFmtId="0" fontId="103" fillId="35" borderId="14" xfId="0" applyFont="1" applyFill="1" applyBorder="1" applyAlignment="1">
      <alignment horizontal="center"/>
    </xf>
    <xf numFmtId="44" fontId="103" fillId="35" borderId="11" xfId="44" applyFont="1" applyFill="1" applyBorder="1" applyAlignment="1">
      <alignment/>
    </xf>
    <xf numFmtId="44" fontId="103" fillId="35" borderId="14" xfId="44" applyFont="1" applyFill="1" applyBorder="1" applyAlignment="1">
      <alignment/>
    </xf>
    <xf numFmtId="0" fontId="100" fillId="35" borderId="17" xfId="0" applyFont="1" applyFill="1" applyBorder="1" applyAlignment="1" applyProtection="1">
      <alignment vertical="top"/>
      <protection/>
    </xf>
    <xf numFmtId="0" fontId="106" fillId="35" borderId="0" xfId="0" applyFont="1" applyFill="1" applyBorder="1" applyAlignment="1" applyProtection="1">
      <alignment/>
      <protection/>
    </xf>
    <xf numFmtId="44" fontId="21" fillId="35" borderId="0" xfId="0" applyNumberFormat="1" applyFont="1" applyFill="1" applyBorder="1" applyAlignment="1" applyProtection="1">
      <alignment/>
      <protection/>
    </xf>
    <xf numFmtId="0" fontId="21" fillId="35" borderId="0" xfId="0" applyFont="1" applyFill="1" applyBorder="1" applyAlignment="1" applyProtection="1">
      <alignment horizontal="center"/>
      <protection/>
    </xf>
    <xf numFmtId="9" fontId="21" fillId="35" borderId="0" xfId="57" applyFont="1" applyFill="1" applyBorder="1" applyAlignment="1" applyProtection="1">
      <alignment horizontal="center"/>
      <protection/>
    </xf>
    <xf numFmtId="0" fontId="106" fillId="35" borderId="0" xfId="0" applyFont="1" applyFill="1" applyBorder="1" applyAlignment="1" applyProtection="1">
      <alignment horizontal="left"/>
      <protection/>
    </xf>
    <xf numFmtId="0" fontId="106" fillId="35" borderId="0" xfId="0" applyNumberFormat="1" applyFont="1" applyFill="1" applyBorder="1" applyAlignment="1" applyProtection="1">
      <alignment horizontal="left"/>
      <protection/>
    </xf>
    <xf numFmtId="0" fontId="106" fillId="35" borderId="0" xfId="0" applyFont="1" applyFill="1" applyBorder="1" applyAlignment="1" applyProtection="1">
      <alignment/>
      <protection/>
    </xf>
    <xf numFmtId="42" fontId="106" fillId="35" borderId="0" xfId="0" applyNumberFormat="1" applyFont="1" applyFill="1" applyBorder="1" applyAlignment="1" applyProtection="1">
      <alignment/>
      <protection/>
    </xf>
    <xf numFmtId="10" fontId="106" fillId="35" borderId="0" xfId="0" applyNumberFormat="1" applyFont="1" applyFill="1" applyBorder="1" applyAlignment="1" applyProtection="1">
      <alignment/>
      <protection/>
    </xf>
    <xf numFmtId="0" fontId="0" fillId="35" borderId="18" xfId="0" applyFill="1" applyBorder="1" applyAlignment="1" applyProtection="1">
      <alignment/>
      <protection/>
    </xf>
    <xf numFmtId="0" fontId="106" fillId="35" borderId="0" xfId="0" applyFont="1" applyFill="1" applyBorder="1" applyAlignment="1" applyProtection="1">
      <alignment horizontal="left" wrapText="1"/>
      <protection/>
    </xf>
    <xf numFmtId="42" fontId="0" fillId="35" borderId="0" xfId="0" applyNumberFormat="1" applyFill="1" applyBorder="1" applyAlignment="1" applyProtection="1">
      <alignment/>
      <protection/>
    </xf>
    <xf numFmtId="0" fontId="21" fillId="35" borderId="0" xfId="0"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wrapText="1"/>
      <protection/>
    </xf>
    <xf numFmtId="0" fontId="103" fillId="35" borderId="0" xfId="0" applyFont="1" applyFill="1" applyBorder="1" applyAlignment="1" applyProtection="1">
      <alignment/>
      <protection/>
    </xf>
    <xf numFmtId="0" fontId="89" fillId="35" borderId="0" xfId="0" applyFont="1" applyFill="1" applyBorder="1" applyAlignment="1" applyProtection="1">
      <alignment horizontal="center"/>
      <protection/>
    </xf>
    <xf numFmtId="0" fontId="0" fillId="35" borderId="0" xfId="0" applyFill="1" applyBorder="1" applyAlignment="1" applyProtection="1">
      <alignment vertical="top"/>
      <protection/>
    </xf>
    <xf numFmtId="0" fontId="106" fillId="35" borderId="0" xfId="0" applyNumberFormat="1" applyFont="1" applyFill="1" applyBorder="1" applyAlignment="1" applyProtection="1">
      <alignment horizontal="center"/>
      <protection/>
    </xf>
    <xf numFmtId="0" fontId="22" fillId="35" borderId="0" xfId="0" applyFont="1" applyFill="1" applyBorder="1" applyAlignment="1" applyProtection="1">
      <alignment horizontal="left" vertical="top" wrapText="1"/>
      <protection/>
    </xf>
    <xf numFmtId="0" fontId="106" fillId="35" borderId="0" xfId="0" applyFont="1" applyFill="1" applyBorder="1" applyAlignment="1" applyProtection="1">
      <alignment vertical="top"/>
      <protection/>
    </xf>
    <xf numFmtId="44" fontId="21" fillId="35" borderId="0" xfId="44" applyFont="1" applyFill="1" applyBorder="1" applyAlignment="1" applyProtection="1">
      <alignment/>
      <protection/>
    </xf>
    <xf numFmtId="9" fontId="21" fillId="35" borderId="0" xfId="0" applyNumberFormat="1" applyFont="1" applyFill="1" applyBorder="1" applyAlignment="1" applyProtection="1">
      <alignment horizontal="center"/>
      <protection/>
    </xf>
    <xf numFmtId="44" fontId="22" fillId="35" borderId="11" xfId="44" applyFont="1" applyFill="1" applyBorder="1" applyAlignment="1" applyProtection="1">
      <alignment/>
      <protection/>
    </xf>
    <xf numFmtId="10" fontId="89" fillId="35" borderId="0" xfId="0" applyNumberFormat="1" applyFont="1" applyFill="1" applyBorder="1" applyAlignment="1" applyProtection="1">
      <alignment/>
      <protection/>
    </xf>
    <xf numFmtId="0" fontId="94" fillId="0" borderId="0" xfId="0" applyFont="1" applyBorder="1" applyAlignment="1">
      <alignment horizontal="left" vertical="center" wrapText="1"/>
    </xf>
    <xf numFmtId="0" fontId="109" fillId="0" borderId="0" xfId="0" applyFont="1" applyBorder="1" applyAlignment="1">
      <alignment horizontal="center" vertical="center"/>
    </xf>
    <xf numFmtId="0" fontId="102"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97" fillId="0" borderId="0" xfId="0" applyFont="1" applyBorder="1" applyAlignment="1">
      <alignment horizontal="left" vertical="center" wrapText="1"/>
    </xf>
    <xf numFmtId="0" fontId="95" fillId="0" borderId="0" xfId="0" applyFont="1" applyBorder="1" applyAlignment="1">
      <alignment horizontal="left" vertical="center" wrapText="1"/>
    </xf>
    <xf numFmtId="0" fontId="94" fillId="0" borderId="0" xfId="0" applyFont="1" applyBorder="1" applyAlignment="1">
      <alignment horizontal="center" vertical="center" wrapText="1"/>
    </xf>
    <xf numFmtId="0" fontId="95" fillId="0" borderId="0" xfId="0" applyFont="1" applyBorder="1" applyAlignment="1">
      <alignment horizontal="left" vertical="center" wrapText="1" indent="2"/>
    </xf>
    <xf numFmtId="0" fontId="102" fillId="0" borderId="0" xfId="0" applyFont="1" applyBorder="1" applyAlignment="1">
      <alignment horizontal="center" vertical="top" wrapText="1"/>
    </xf>
    <xf numFmtId="0" fontId="93" fillId="0" borderId="0" xfId="0" applyFont="1" applyBorder="1" applyAlignment="1">
      <alignment horizontal="left" vertical="center" wrapText="1"/>
    </xf>
    <xf numFmtId="0" fontId="86" fillId="0" borderId="12" xfId="0" applyFont="1" applyBorder="1" applyAlignment="1">
      <alignment horizontal="left"/>
    </xf>
    <xf numFmtId="0" fontId="86" fillId="0" borderId="12" xfId="16" applyFont="1" applyFill="1" applyBorder="1" applyAlignment="1" applyProtection="1">
      <alignment horizontal="left" vertical="center" wrapText="1"/>
      <protection/>
    </xf>
    <xf numFmtId="0" fontId="86" fillId="0" borderId="12" xfId="0" applyFont="1" applyFill="1" applyBorder="1" applyAlignment="1">
      <alignment horizontal="left"/>
    </xf>
    <xf numFmtId="0" fontId="101" fillId="0" borderId="12" xfId="0" applyFont="1" applyBorder="1" applyAlignment="1">
      <alignment horizontal="center" vertical="center"/>
    </xf>
    <xf numFmtId="0" fontId="101" fillId="0" borderId="12" xfId="0" applyFont="1" applyBorder="1" applyAlignment="1" applyProtection="1">
      <alignment horizontal="center" vertical="center"/>
      <protection/>
    </xf>
    <xf numFmtId="0" fontId="105" fillId="33" borderId="12" xfId="0" applyFont="1" applyFill="1" applyBorder="1" applyAlignment="1">
      <alignment horizontal="left" vertical="center" wrapText="1"/>
    </xf>
    <xf numFmtId="165" fontId="101" fillId="0" borderId="12" xfId="0" applyNumberFormat="1" applyFont="1" applyBorder="1" applyAlignment="1">
      <alignment horizontal="center"/>
    </xf>
    <xf numFmtId="0" fontId="101" fillId="0" borderId="12" xfId="0" applyFont="1" applyBorder="1" applyAlignment="1">
      <alignment horizontal="center"/>
    </xf>
    <xf numFmtId="0" fontId="101" fillId="35" borderId="12" xfId="0" applyFont="1" applyFill="1" applyBorder="1" applyAlignment="1">
      <alignment horizont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32" xfId="0" applyFont="1" applyFill="1" applyBorder="1" applyAlignment="1">
      <alignment horizontal="center" vertical="center" wrapText="1"/>
    </xf>
    <xf numFmtId="0" fontId="105" fillId="33" borderId="33" xfId="0" applyFont="1" applyFill="1" applyBorder="1" applyAlignment="1">
      <alignment horizontal="center" vertical="center" wrapText="1"/>
    </xf>
    <xf numFmtId="0" fontId="110" fillId="0" borderId="12" xfId="0" applyFont="1" applyFill="1" applyBorder="1" applyAlignment="1" applyProtection="1">
      <alignment horizontal="center" vertical="center"/>
      <protection/>
    </xf>
    <xf numFmtId="0" fontId="105" fillId="35" borderId="12" xfId="0" applyFont="1" applyFill="1" applyBorder="1" applyAlignment="1">
      <alignment horizontal="left"/>
    </xf>
    <xf numFmtId="0" fontId="86" fillId="35" borderId="12" xfId="0" applyFont="1" applyFill="1" applyBorder="1" applyAlignment="1">
      <alignment horizontal="left"/>
    </xf>
    <xf numFmtId="0" fontId="105" fillId="0" borderId="34" xfId="0" applyFont="1" applyBorder="1" applyAlignment="1">
      <alignment horizontal="center" vertical="center" wrapText="1"/>
    </xf>
    <xf numFmtId="0" fontId="105" fillId="0" borderId="35" xfId="0" applyFont="1" applyBorder="1" applyAlignment="1">
      <alignment horizontal="center" vertical="center" wrapText="1"/>
    </xf>
    <xf numFmtId="0" fontId="105" fillId="0" borderId="36" xfId="0" applyFont="1" applyBorder="1" applyAlignment="1">
      <alignment horizontal="center" vertical="center" wrapText="1"/>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44" fontId="101" fillId="0" borderId="12" xfId="0" applyNumberFormat="1" applyFont="1" applyBorder="1" applyAlignment="1">
      <alignment horizontal="center"/>
    </xf>
    <xf numFmtId="44" fontId="101" fillId="35" borderId="12" xfId="0" applyNumberFormat="1" applyFont="1" applyFill="1" applyBorder="1" applyAlignment="1">
      <alignment horizontal="center"/>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6" fillId="33" borderId="39" xfId="0" applyFont="1" applyFill="1" applyBorder="1" applyAlignment="1" applyProtection="1">
      <alignment horizontal="left" wrapText="1"/>
      <protection/>
    </xf>
    <xf numFmtId="0" fontId="86" fillId="33" borderId="40" xfId="0" applyFont="1" applyFill="1" applyBorder="1" applyAlignment="1" applyProtection="1">
      <alignment horizontal="left" wrapText="1"/>
      <protection/>
    </xf>
    <xf numFmtId="0" fontId="86" fillId="33" borderId="41" xfId="0" applyFont="1" applyFill="1" applyBorder="1" applyAlignment="1" applyProtection="1">
      <alignment horizontal="left" wrapText="1"/>
      <protection/>
    </xf>
    <xf numFmtId="44" fontId="52" fillId="31" borderId="39" xfId="54" applyNumberFormat="1" applyFont="1" applyBorder="1" applyAlignment="1" applyProtection="1">
      <alignment horizontal="center"/>
      <protection/>
    </xf>
    <xf numFmtId="44" fontId="52" fillId="31" borderId="41" xfId="54" applyNumberFormat="1" applyFont="1" applyBorder="1" applyAlignment="1" applyProtection="1">
      <alignment horizontal="center"/>
      <protection/>
    </xf>
    <xf numFmtId="0" fontId="105" fillId="0" borderId="32" xfId="0" applyFont="1" applyBorder="1" applyAlignment="1">
      <alignment horizontal="center" vertical="center"/>
    </xf>
    <xf numFmtId="0" fontId="105" fillId="0" borderId="33" xfId="0" applyFont="1" applyBorder="1" applyAlignment="1">
      <alignment horizontal="center" vertical="center"/>
    </xf>
    <xf numFmtId="165" fontId="111" fillId="0" borderId="16" xfId="0" applyNumberFormat="1" applyFont="1" applyBorder="1" applyAlignment="1">
      <alignment horizontal="center"/>
    </xf>
    <xf numFmtId="165" fontId="111" fillId="0" borderId="18" xfId="0" applyNumberFormat="1" applyFont="1" applyBorder="1" applyAlignment="1">
      <alignment horizontal="center"/>
    </xf>
    <xf numFmtId="165" fontId="111" fillId="0" borderId="21" xfId="0" applyNumberFormat="1" applyFont="1" applyBorder="1" applyAlignment="1">
      <alignment horizontal="center"/>
    </xf>
    <xf numFmtId="165" fontId="111" fillId="0" borderId="20" xfId="0" applyNumberFormat="1" applyFont="1" applyBorder="1" applyAlignment="1">
      <alignment horizontal="center"/>
    </xf>
    <xf numFmtId="44" fontId="101" fillId="36" borderId="13" xfId="0" applyNumberFormat="1" applyFont="1" applyFill="1" applyBorder="1" applyAlignment="1">
      <alignment horizontal="center"/>
    </xf>
    <xf numFmtId="44" fontId="101" fillId="36" borderId="15" xfId="0" applyNumberFormat="1" applyFont="1" applyFill="1" applyBorder="1" applyAlignment="1">
      <alignment horizont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0" fontId="94" fillId="34" borderId="11" xfId="0" applyFont="1" applyFill="1" applyBorder="1" applyAlignment="1" applyProtection="1">
      <alignment horizontal="left" vertical="center" wrapText="1"/>
      <protection/>
    </xf>
    <xf numFmtId="0" fontId="89" fillId="34" borderId="11" xfId="0" applyFont="1" applyFill="1" applyBorder="1" applyAlignment="1" applyProtection="1">
      <alignment horizontal="left"/>
      <protection/>
    </xf>
    <xf numFmtId="0" fontId="94" fillId="0" borderId="0" xfId="0" applyFont="1" applyBorder="1" applyAlignment="1" applyProtection="1">
      <alignment vertical="center" wrapText="1"/>
      <protection/>
    </xf>
    <xf numFmtId="0" fontId="94" fillId="0" borderId="17" xfId="0" applyFont="1" applyBorder="1" applyAlignment="1" applyProtection="1">
      <alignment horizontal="left" vertical="center" wrapText="1"/>
      <protection/>
    </xf>
    <xf numFmtId="0" fontId="94" fillId="0" borderId="18" xfId="0" applyFont="1" applyBorder="1" applyAlignment="1" applyProtection="1">
      <alignment horizontal="left" vertical="center" wrapText="1"/>
      <protection/>
    </xf>
    <xf numFmtId="0" fontId="103" fillId="0" borderId="0" xfId="0" applyFont="1" applyBorder="1" applyAlignment="1" applyProtection="1">
      <alignment horizontal="left" vertical="top" wrapText="1" indent="3"/>
      <protection/>
    </xf>
    <xf numFmtId="0" fontId="103"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4" fillId="0" borderId="0" xfId="0" applyFont="1" applyAlignment="1" applyProtection="1">
      <alignment horizontal="left" wrapText="1"/>
      <protection/>
    </xf>
    <xf numFmtId="0" fontId="103" fillId="0" borderId="11" xfId="0" applyFont="1" applyBorder="1" applyAlignment="1" applyProtection="1">
      <alignment horizontal="left" vertical="top" wrapText="1" indent="3"/>
      <protection/>
    </xf>
    <xf numFmtId="0" fontId="103" fillId="0" borderId="20" xfId="0" applyFont="1" applyBorder="1" applyAlignment="1" applyProtection="1">
      <alignment horizontal="left" vertical="top" wrapText="1" indent="3"/>
      <protection/>
    </xf>
    <xf numFmtId="0" fontId="93" fillId="0" borderId="0" xfId="0" applyFont="1" applyAlignment="1" applyProtection="1">
      <alignment horizontal="left" vertical="center" wrapText="1"/>
      <protection/>
    </xf>
    <xf numFmtId="0" fontId="72" fillId="29" borderId="0" xfId="47" applyAlignment="1">
      <alignment horizontal="left" wrapText="1"/>
    </xf>
    <xf numFmtId="0" fontId="94" fillId="0" borderId="16" xfId="0" applyFont="1" applyBorder="1" applyAlignment="1" applyProtection="1">
      <alignment horizontal="center" vertical="center"/>
      <protection/>
    </xf>
    <xf numFmtId="0" fontId="94" fillId="0" borderId="22" xfId="0" applyFont="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94" fillId="0" borderId="17" xfId="0" applyFont="1" applyBorder="1" applyAlignment="1" applyProtection="1">
      <alignment horizontal="center" vertical="center"/>
      <protection locked="0"/>
    </xf>
    <xf numFmtId="0" fontId="94" fillId="0" borderId="0" xfId="0" applyFont="1" applyBorder="1" applyAlignment="1" applyProtection="1">
      <alignment horizontal="center" vertical="center"/>
      <protection locked="0"/>
    </xf>
    <xf numFmtId="0" fontId="94" fillId="0" borderId="11" xfId="0" applyFont="1" applyBorder="1" applyAlignment="1" applyProtection="1">
      <alignment horizontal="center" vertical="center"/>
      <protection locked="0"/>
    </xf>
    <xf numFmtId="0" fontId="94" fillId="0" borderId="0" xfId="0" applyFont="1" applyBorder="1" applyAlignment="1" applyProtection="1">
      <alignment horizontal="left"/>
      <protection/>
    </xf>
    <xf numFmtId="0" fontId="94" fillId="0" borderId="42" xfId="0" applyFont="1" applyBorder="1" applyAlignment="1" applyProtection="1">
      <alignment horizontal="left"/>
      <protection/>
    </xf>
    <xf numFmtId="0" fontId="94" fillId="0" borderId="0" xfId="0" applyFont="1" applyBorder="1" applyAlignment="1" applyProtection="1">
      <alignment horizontal="left" vertical="center"/>
      <protection/>
    </xf>
    <xf numFmtId="0" fontId="94" fillId="0" borderId="42" xfId="0" applyFont="1" applyBorder="1" applyAlignment="1" applyProtection="1">
      <alignment horizontal="left" vertical="center"/>
      <protection/>
    </xf>
    <xf numFmtId="0" fontId="103" fillId="0" borderId="0" xfId="0" applyFont="1" applyBorder="1" applyAlignment="1" applyProtection="1">
      <alignment horizontal="left" vertical="center" wrapText="1"/>
      <protection/>
    </xf>
    <xf numFmtId="0" fontId="94" fillId="0" borderId="0" xfId="0" applyFont="1" applyBorder="1" applyAlignment="1" applyProtection="1">
      <alignment horizontal="left" vertical="center" wrapText="1"/>
      <protection/>
    </xf>
    <xf numFmtId="0" fontId="94" fillId="0" borderId="42" xfId="0" applyFont="1" applyBorder="1" applyAlignment="1" applyProtection="1">
      <alignment horizontal="left" vertical="center" wrapText="1"/>
      <protection/>
    </xf>
    <xf numFmtId="0" fontId="112" fillId="0" borderId="11" xfId="0" applyFont="1" applyBorder="1" applyAlignment="1" applyProtection="1">
      <alignment horizontal="left" vertical="top" wrapText="1" indent="3"/>
      <protection/>
    </xf>
    <xf numFmtId="0" fontId="112" fillId="0" borderId="20" xfId="0" applyFont="1" applyBorder="1" applyAlignment="1" applyProtection="1">
      <alignment horizontal="left" vertical="top" wrapText="1" indent="3"/>
      <protection/>
    </xf>
    <xf numFmtId="0" fontId="89" fillId="0" borderId="0" xfId="0" applyFont="1" applyBorder="1" applyAlignment="1" applyProtection="1">
      <alignment horizontal="left" vertical="center" wrapText="1"/>
      <protection/>
    </xf>
    <xf numFmtId="0" fontId="94" fillId="0" borderId="14" xfId="0" applyFont="1" applyBorder="1" applyAlignment="1" applyProtection="1">
      <alignment horizontal="left" vertical="center"/>
      <protection/>
    </xf>
    <xf numFmtId="0" fontId="94" fillId="0" borderId="15" xfId="0" applyFont="1" applyBorder="1" applyAlignment="1" applyProtection="1">
      <alignment horizontal="left" vertical="center"/>
      <protection/>
    </xf>
    <xf numFmtId="0" fontId="93" fillId="0" borderId="0" xfId="0" applyFont="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94" fillId="0" borderId="10" xfId="0" applyFont="1" applyBorder="1" applyAlignment="1" applyProtection="1">
      <alignment horizontal="left" vertical="center" wrapText="1"/>
      <protection/>
    </xf>
    <xf numFmtId="0" fontId="94" fillId="34" borderId="11" xfId="0" applyFont="1" applyFill="1" applyBorder="1" applyAlignment="1" applyProtection="1">
      <alignment horizontal="left" vertical="center" wrapText="1"/>
      <protection locked="0"/>
    </xf>
    <xf numFmtId="0" fontId="89" fillId="34" borderId="11" xfId="0" applyFont="1" applyFill="1" applyBorder="1" applyAlignment="1" applyProtection="1">
      <alignment horizontal="left"/>
      <protection locked="0"/>
    </xf>
    <xf numFmtId="0" fontId="94" fillId="34" borderId="14" xfId="0" applyFont="1" applyFill="1" applyBorder="1" applyAlignment="1" applyProtection="1">
      <alignment horizontal="left" vertical="center" wrapText="1"/>
      <protection locked="0"/>
    </xf>
    <xf numFmtId="0" fontId="86" fillId="35" borderId="13" xfId="16" applyFont="1" applyFill="1" applyBorder="1" applyAlignment="1" applyProtection="1">
      <alignment horizontal="left" vertical="center" wrapText="1"/>
      <protection/>
    </xf>
    <xf numFmtId="0" fontId="86" fillId="35" borderId="15" xfId="16" applyFont="1" applyFill="1" applyBorder="1" applyAlignment="1" applyProtection="1">
      <alignment horizontal="left" vertical="center" wrapText="1"/>
      <protection/>
    </xf>
    <xf numFmtId="0" fontId="110" fillId="35" borderId="13" xfId="0" applyFont="1" applyFill="1" applyBorder="1" applyAlignment="1" applyProtection="1">
      <alignment horizontal="center" vertical="center"/>
      <protection/>
    </xf>
    <xf numFmtId="0" fontId="110" fillId="35" borderId="15" xfId="0" applyFont="1" applyFill="1" applyBorder="1" applyAlignment="1" applyProtection="1">
      <alignment horizontal="center" vertical="center"/>
      <protection/>
    </xf>
    <xf numFmtId="0" fontId="105" fillId="35" borderId="34" xfId="0" applyFont="1" applyFill="1" applyBorder="1" applyAlignment="1" applyProtection="1">
      <alignment horizontal="center" vertical="center" wrapText="1"/>
      <protection/>
    </xf>
    <xf numFmtId="0" fontId="105" fillId="35" borderId="36" xfId="0" applyFont="1" applyFill="1" applyBorder="1" applyAlignment="1" applyProtection="1">
      <alignment horizontal="center" vertical="center" wrapText="1"/>
      <protection/>
    </xf>
    <xf numFmtId="0" fontId="105" fillId="35" borderId="38" xfId="0" applyFont="1" applyFill="1" applyBorder="1" applyAlignment="1" applyProtection="1">
      <alignment horizontal="center" vertical="center" wrapText="1"/>
      <protection/>
    </xf>
    <xf numFmtId="0" fontId="86" fillId="35" borderId="13" xfId="0" applyNumberFormat="1" applyFont="1" applyFill="1" applyBorder="1" applyAlignment="1" applyProtection="1">
      <alignment horizontal="left" wrapText="1" indent="1"/>
      <protection/>
    </xf>
    <xf numFmtId="0" fontId="86" fillId="35" borderId="15" xfId="0" applyNumberFormat="1" applyFont="1" applyFill="1" applyBorder="1" applyAlignment="1" applyProtection="1">
      <alignment horizontal="left" wrapText="1" indent="1"/>
      <protection/>
    </xf>
    <xf numFmtId="43" fontId="107" fillId="35" borderId="39" xfId="0" applyNumberFormat="1" applyFont="1" applyFill="1" applyBorder="1" applyAlignment="1" applyProtection="1">
      <alignment horizontal="left" vertical="center" wrapText="1"/>
      <protection/>
    </xf>
    <xf numFmtId="43" fontId="107" fillId="35" borderId="41" xfId="0" applyNumberFormat="1" applyFont="1" applyFill="1" applyBorder="1" applyAlignment="1" applyProtection="1">
      <alignment horizontal="left" vertical="center" wrapText="1"/>
      <protection/>
    </xf>
    <xf numFmtId="43" fontId="86" fillId="35" borderId="13" xfId="0" applyNumberFormat="1" applyFont="1" applyFill="1" applyBorder="1" applyAlignment="1" applyProtection="1">
      <alignment horizontal="left" wrapText="1" indent="2"/>
      <protection/>
    </xf>
    <xf numFmtId="43" fontId="86" fillId="35" borderId="15" xfId="0" applyNumberFormat="1" applyFont="1" applyFill="1" applyBorder="1" applyAlignment="1" applyProtection="1">
      <alignment horizontal="left" wrapText="1" indent="2"/>
      <protection/>
    </xf>
    <xf numFmtId="43" fontId="86" fillId="35" borderId="13" xfId="0" applyNumberFormat="1" applyFont="1" applyFill="1" applyBorder="1" applyAlignment="1" applyProtection="1">
      <alignment horizontal="left" wrapText="1" indent="1"/>
      <protection/>
    </xf>
    <xf numFmtId="43" fontId="86" fillId="35" borderId="15" xfId="0" applyNumberFormat="1" applyFont="1" applyFill="1" applyBorder="1" applyAlignment="1" applyProtection="1">
      <alignment horizontal="left" wrapText="1" indent="1"/>
      <protection/>
    </xf>
    <xf numFmtId="0" fontId="100" fillId="0" borderId="0" xfId="0" applyFont="1" applyAlignment="1">
      <alignment horizontal="left" vertical="center" wrapText="1"/>
    </xf>
    <xf numFmtId="0" fontId="89" fillId="0" borderId="0" xfId="0" applyFont="1" applyAlignment="1">
      <alignment horizontal="left" vertical="center" wrapText="1"/>
    </xf>
    <xf numFmtId="0" fontId="100" fillId="33" borderId="43" xfId="0" applyFont="1" applyFill="1" applyBorder="1" applyAlignment="1">
      <alignment horizontal="center" vertical="center" wrapText="1"/>
    </xf>
    <xf numFmtId="0" fontId="100" fillId="33" borderId="19" xfId="0" applyFont="1" applyFill="1" applyBorder="1" applyAlignment="1">
      <alignment horizontal="center" vertical="center" wrapText="1"/>
    </xf>
    <xf numFmtId="0" fontId="100" fillId="33" borderId="44" xfId="0" applyFont="1" applyFill="1" applyBorder="1" applyAlignment="1">
      <alignment horizontal="center" vertical="center" wrapText="1"/>
    </xf>
    <xf numFmtId="0" fontId="100" fillId="33" borderId="43" xfId="0" applyFont="1" applyFill="1" applyBorder="1" applyAlignment="1">
      <alignment horizontal="left" vertical="center" wrapText="1"/>
    </xf>
    <xf numFmtId="0" fontId="100" fillId="33" borderId="19" xfId="0" applyFont="1" applyFill="1" applyBorder="1" applyAlignment="1">
      <alignment horizontal="left" vertical="center" wrapText="1"/>
    </xf>
    <xf numFmtId="0" fontId="100" fillId="33" borderId="44" xfId="0" applyFont="1" applyFill="1" applyBorder="1" applyAlignment="1">
      <alignment horizontal="left" vertical="center" wrapText="1"/>
    </xf>
    <xf numFmtId="0" fontId="100" fillId="0" borderId="43" xfId="0" applyFont="1" applyBorder="1" applyAlignment="1">
      <alignment horizontal="left" vertical="center"/>
    </xf>
    <xf numFmtId="0" fontId="100" fillId="0" borderId="19" xfId="0" applyFont="1" applyBorder="1" applyAlignment="1">
      <alignment horizontal="left" vertical="center"/>
    </xf>
    <xf numFmtId="0" fontId="100" fillId="0" borderId="43" xfId="0" applyFont="1" applyBorder="1" applyAlignment="1">
      <alignment horizontal="left" vertical="center" wrapText="1"/>
    </xf>
    <xf numFmtId="0" fontId="100" fillId="0" borderId="19" xfId="0" applyFont="1" applyBorder="1" applyAlignment="1">
      <alignment horizontal="left" vertical="center" wrapText="1"/>
    </xf>
    <xf numFmtId="0" fontId="100" fillId="0" borderId="44" xfId="0" applyFont="1" applyBorder="1" applyAlignment="1">
      <alignment horizontal="left" vertical="center" wrapText="1"/>
    </xf>
    <xf numFmtId="0" fontId="100" fillId="33" borderId="27" xfId="0" applyFont="1" applyFill="1" applyBorder="1" applyAlignment="1">
      <alignment horizontal="left" vertical="center" wrapText="1"/>
    </xf>
    <xf numFmtId="0" fontId="100" fillId="33" borderId="28" xfId="0" applyFont="1" applyFill="1" applyBorder="1" applyAlignment="1">
      <alignment horizontal="left" vertical="center" wrapText="1"/>
    </xf>
    <xf numFmtId="0" fontId="100" fillId="33" borderId="29" xfId="0" applyFont="1" applyFill="1" applyBorder="1" applyAlignment="1">
      <alignment horizontal="left" vertical="center" wrapText="1"/>
    </xf>
    <xf numFmtId="0" fontId="87" fillId="34" borderId="11" xfId="0" applyFont="1" applyFill="1" applyBorder="1" applyAlignment="1" applyProtection="1">
      <alignment horizontal="left" vertical="top" wrapText="1"/>
      <protection locked="0"/>
    </xf>
    <xf numFmtId="0" fontId="87" fillId="34" borderId="11" xfId="0" applyFont="1" applyFill="1" applyBorder="1" applyAlignment="1">
      <alignment horizontal="center" vertical="center"/>
    </xf>
    <xf numFmtId="0" fontId="16" fillId="0" borderId="0" xfId="0" applyFont="1" applyAlignment="1">
      <alignment horizontal="left" vertical="center" wrapText="1"/>
    </xf>
    <xf numFmtId="0" fontId="84" fillId="0" borderId="0" xfId="0" applyFont="1" applyAlignment="1">
      <alignment horizontal="center" vertical="center" wrapText="1"/>
    </xf>
    <xf numFmtId="0" fontId="21" fillId="0" borderId="2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35" borderId="21" xfId="0" applyFont="1" applyFill="1" applyBorder="1" applyAlignment="1" applyProtection="1">
      <alignment horizontal="left" vertical="top" wrapText="1"/>
      <protection/>
    </xf>
    <xf numFmtId="0" fontId="21" fillId="35" borderId="11" xfId="0" applyFont="1" applyFill="1" applyBorder="1" applyAlignment="1" applyProtection="1">
      <alignment horizontal="left" vertical="top" wrapText="1"/>
      <protection/>
    </xf>
    <xf numFmtId="0" fontId="21" fillId="35" borderId="20" xfId="0" applyFont="1" applyFill="1" applyBorder="1" applyAlignment="1" applyProtection="1">
      <alignment horizontal="left" vertical="top" wrapText="1"/>
      <protection/>
    </xf>
    <xf numFmtId="0" fontId="113" fillId="0" borderId="0" xfId="0" applyFont="1" applyBorder="1" applyAlignment="1">
      <alignment horizontal="center" vertical="center" wrapText="1"/>
    </xf>
    <xf numFmtId="0" fontId="89" fillId="0" borderId="0" xfId="0" applyFont="1" applyBorder="1" applyAlignment="1">
      <alignment horizontal="left" vertical="center" wrapText="1"/>
    </xf>
    <xf numFmtId="6" fontId="21" fillId="0" borderId="0" xfId="0" applyNumberFormat="1" applyFont="1" applyAlignment="1">
      <alignment horizontal="left" vertical="center" wrapText="1"/>
    </xf>
    <xf numFmtId="0" fontId="21" fillId="0" borderId="17" xfId="0" applyFont="1" applyBorder="1" applyAlignment="1" applyProtection="1">
      <alignment horizontal="left" wrapText="1"/>
      <protection locked="0"/>
    </xf>
    <xf numFmtId="0" fontId="21" fillId="0" borderId="0" xfId="0" applyFont="1" applyBorder="1" applyAlignment="1" applyProtection="1">
      <alignment horizontal="left" wrapText="1"/>
      <protection locked="0"/>
    </xf>
    <xf numFmtId="0" fontId="20" fillId="0" borderId="0" xfId="0" applyFont="1" applyBorder="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1" fillId="35" borderId="0" xfId="0" applyFont="1" applyFill="1" applyBorder="1" applyAlignment="1" applyProtection="1">
      <alignment horizontal="left" wrapText="1"/>
      <protection/>
    </xf>
    <xf numFmtId="0" fontId="22" fillId="35" borderId="0" xfId="0" applyFont="1" applyFill="1" applyBorder="1" applyAlignment="1" applyProtection="1">
      <alignment horizontal="left" wrapText="1"/>
      <protection/>
    </xf>
    <xf numFmtId="0" fontId="106" fillId="35" borderId="21" xfId="0" applyFont="1" applyFill="1" applyBorder="1" applyAlignment="1" applyProtection="1">
      <alignment horizontal="left" vertical="top" wrapText="1"/>
      <protection/>
    </xf>
    <xf numFmtId="0" fontId="106" fillId="35" borderId="11" xfId="0" applyFont="1" applyFill="1" applyBorder="1" applyAlignment="1" applyProtection="1">
      <alignment horizontal="left" vertical="top" wrapText="1"/>
      <protection/>
    </xf>
    <xf numFmtId="0" fontId="106" fillId="35" borderId="20" xfId="0" applyFont="1" applyFill="1" applyBorder="1" applyAlignment="1" applyProtection="1">
      <alignment horizontal="left" vertical="top" wrapText="1"/>
      <protection/>
    </xf>
    <xf numFmtId="0" fontId="22"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protection locked="0"/>
    </xf>
    <xf numFmtId="6" fontId="21" fillId="0" borderId="0" xfId="0" applyNumberFormat="1" applyFont="1" applyBorder="1" applyAlignment="1" applyProtection="1">
      <alignment horizontal="left"/>
      <protection locked="0"/>
    </xf>
    <xf numFmtId="6" fontId="21" fillId="0" borderId="0" xfId="0" applyNumberFormat="1" applyFont="1" applyBorder="1" applyAlignment="1" applyProtection="1">
      <alignment horizontal="left" wrapText="1"/>
      <protection locked="0"/>
    </xf>
    <xf numFmtId="0" fontId="106" fillId="0" borderId="21" xfId="0" applyFont="1" applyBorder="1" applyAlignment="1" applyProtection="1">
      <alignment horizontal="left" vertical="top" wrapText="1"/>
      <protection locked="0"/>
    </xf>
    <xf numFmtId="0" fontId="106" fillId="0" borderId="11" xfId="0" applyFont="1" applyBorder="1" applyAlignment="1" applyProtection="1">
      <alignment horizontal="left" vertical="top" wrapText="1"/>
      <protection locked="0"/>
    </xf>
    <xf numFmtId="0" fontId="106" fillId="0" borderId="20" xfId="0" applyFont="1" applyBorder="1" applyAlignment="1" applyProtection="1">
      <alignment horizontal="left" vertical="top" wrapText="1"/>
      <protection locked="0"/>
    </xf>
    <xf numFmtId="0" fontId="90" fillId="0" borderId="0" xfId="0" applyFont="1" applyBorder="1" applyAlignment="1">
      <alignment horizontal="right"/>
    </xf>
    <xf numFmtId="0" fontId="20" fillId="0" borderId="11" xfId="0" applyFont="1" applyBorder="1" applyAlignment="1">
      <alignment horizontal="left" vertical="center" wrapText="1"/>
    </xf>
    <xf numFmtId="0" fontId="106" fillId="35" borderId="0" xfId="0" applyFont="1" applyFill="1" applyBorder="1" applyAlignment="1" applyProtection="1">
      <alignment horizontal="left" vertical="top"/>
      <protection/>
    </xf>
    <xf numFmtId="0" fontId="106" fillId="0" borderId="0" xfId="0" applyFont="1" applyBorder="1" applyAlignment="1" applyProtection="1">
      <alignment horizontal="left" vertical="top"/>
      <protection locked="0"/>
    </xf>
    <xf numFmtId="0" fontId="23" fillId="0" borderId="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106" fillId="0" borderId="17" xfId="0" applyFont="1" applyBorder="1" applyAlignment="1" applyProtection="1">
      <alignment horizontal="left" vertical="top"/>
      <protection locked="0"/>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23" fillId="0" borderId="11" xfId="0" applyFont="1" applyBorder="1" applyAlignment="1">
      <alignment horizontal="left" vertical="center" wrapText="1"/>
    </xf>
    <xf numFmtId="0" fontId="106" fillId="0" borderId="0" xfId="0" applyFont="1" applyBorder="1" applyAlignment="1" applyProtection="1">
      <alignment horizontal="left" vertical="top" wrapText="1"/>
      <protection locked="0"/>
    </xf>
    <xf numFmtId="0" fontId="106" fillId="35" borderId="0" xfId="0" applyFont="1"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0" fontId="113" fillId="35" borderId="0" xfId="0" applyFont="1" applyFill="1" applyBorder="1" applyAlignment="1" applyProtection="1">
      <alignment horizontal="center" vertical="center" wrapText="1"/>
      <protection/>
    </xf>
    <xf numFmtId="0" fontId="23" fillId="35" borderId="11" xfId="0" applyFont="1" applyFill="1" applyBorder="1" applyAlignment="1" applyProtection="1">
      <alignment horizontal="left" vertical="center" wrapText="1"/>
      <protection/>
    </xf>
    <xf numFmtId="6" fontId="21" fillId="0" borderId="0" xfId="0" applyNumberFormat="1" applyFont="1" applyAlignment="1" applyProtection="1">
      <alignment horizontal="left" vertical="center" wrapText="1"/>
      <protection/>
    </xf>
    <xf numFmtId="0" fontId="90" fillId="35" borderId="0" xfId="0" applyFont="1" applyFill="1" applyBorder="1" applyAlignment="1" applyProtection="1">
      <alignment horizontal="right"/>
      <protection/>
    </xf>
    <xf numFmtId="0" fontId="89" fillId="35" borderId="0" xfId="0" applyFont="1" applyFill="1" applyBorder="1" applyAlignment="1" applyProtection="1">
      <alignment horizontal="left" vertical="center" wrapText="1"/>
      <protection/>
    </xf>
    <xf numFmtId="44" fontId="86" fillId="0" borderId="0" xfId="0" applyNumberFormat="1" applyFont="1" applyAlignment="1">
      <alignment horizontal="center"/>
    </xf>
    <xf numFmtId="0" fontId="86" fillId="0" borderId="0" xfId="0" applyFont="1" applyAlignment="1">
      <alignment horizontal="center"/>
    </xf>
    <xf numFmtId="0" fontId="96" fillId="0" borderId="0" xfId="0" applyFont="1" applyAlignment="1">
      <alignment horizontal="center" vertical="center" wrapText="1"/>
    </xf>
    <xf numFmtId="0" fontId="94" fillId="0" borderId="0" xfId="0" applyFont="1" applyAlignment="1">
      <alignment horizontal="left" vertical="center" wrapText="1"/>
    </xf>
    <xf numFmtId="0" fontId="96" fillId="0" borderId="0" xfId="0" applyFont="1" applyAlignment="1">
      <alignment horizontal="left" vertical="center"/>
    </xf>
    <xf numFmtId="0" fontId="114"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58" t="s">
        <v>129</v>
      </c>
      <c r="C1" s="358"/>
      <c r="D1" s="358"/>
      <c r="E1" s="358"/>
      <c r="F1" s="358"/>
      <c r="G1" s="358"/>
      <c r="H1" s="358"/>
      <c r="I1" s="358"/>
      <c r="J1" s="358"/>
      <c r="K1" s="358"/>
      <c r="L1" s="358"/>
      <c r="M1" s="358"/>
      <c r="N1" s="358"/>
      <c r="O1" s="358"/>
      <c r="P1" s="358"/>
    </row>
    <row r="2" spans="2:16" ht="12.75" customHeight="1">
      <c r="B2" s="45"/>
      <c r="C2" s="26"/>
      <c r="D2" s="26"/>
      <c r="E2" s="26"/>
      <c r="F2" s="26"/>
      <c r="G2" s="26"/>
      <c r="H2" s="26"/>
      <c r="I2" s="26"/>
      <c r="J2" s="26"/>
      <c r="K2" s="26"/>
      <c r="L2" s="26"/>
      <c r="M2" s="26"/>
      <c r="N2" s="26"/>
      <c r="O2" s="26"/>
      <c r="P2" s="26"/>
    </row>
    <row r="3" spans="2:16" ht="49.5" customHeight="1">
      <c r="B3" s="357" t="s">
        <v>243</v>
      </c>
      <c r="C3" s="357"/>
      <c r="D3" s="357"/>
      <c r="E3" s="357"/>
      <c r="F3" s="357"/>
      <c r="G3" s="357"/>
      <c r="H3" s="357"/>
      <c r="I3" s="357"/>
      <c r="J3" s="357"/>
      <c r="K3" s="357"/>
      <c r="L3" s="357"/>
      <c r="M3" s="357"/>
      <c r="N3" s="357"/>
      <c r="O3" s="357"/>
      <c r="P3" s="357"/>
    </row>
    <row r="4" spans="2:16" ht="9" customHeight="1">
      <c r="B4" s="46"/>
      <c r="C4" s="26"/>
      <c r="D4" s="26"/>
      <c r="E4" s="26"/>
      <c r="F4" s="26"/>
      <c r="G4" s="26"/>
      <c r="H4" s="26"/>
      <c r="I4" s="26"/>
      <c r="J4" s="26"/>
      <c r="K4" s="26"/>
      <c r="L4" s="26"/>
      <c r="M4" s="26"/>
      <c r="N4" s="26"/>
      <c r="O4" s="26"/>
      <c r="P4" s="26"/>
    </row>
    <row r="5" spans="2:16" ht="24.75" customHeight="1">
      <c r="B5" s="366" t="s">
        <v>244</v>
      </c>
      <c r="C5" s="366"/>
      <c r="D5" s="366"/>
      <c r="E5" s="366"/>
      <c r="F5" s="366"/>
      <c r="G5" s="366"/>
      <c r="H5" s="366"/>
      <c r="I5" s="366"/>
      <c r="J5" s="366"/>
      <c r="K5" s="366"/>
      <c r="L5" s="366"/>
      <c r="M5" s="366"/>
      <c r="N5" s="366"/>
      <c r="O5" s="366"/>
      <c r="P5" s="366"/>
    </row>
    <row r="6" spans="2:16" ht="22.5" customHeight="1">
      <c r="B6" s="359" t="s">
        <v>186</v>
      </c>
      <c r="C6" s="359"/>
      <c r="D6" s="359"/>
      <c r="E6" s="359"/>
      <c r="F6" s="359"/>
      <c r="G6" s="359"/>
      <c r="H6" s="359"/>
      <c r="I6" s="359"/>
      <c r="J6" s="359"/>
      <c r="K6" s="359"/>
      <c r="L6" s="359"/>
      <c r="M6" s="359"/>
      <c r="N6" s="359"/>
      <c r="O6" s="359"/>
      <c r="P6" s="359"/>
    </row>
    <row r="7" spans="2:16" ht="14.25">
      <c r="B7" s="360" t="s">
        <v>130</v>
      </c>
      <c r="C7" s="360"/>
      <c r="D7" s="360"/>
      <c r="E7" s="360"/>
      <c r="F7" s="360"/>
      <c r="G7" s="360"/>
      <c r="H7" s="360"/>
      <c r="I7" s="360"/>
      <c r="J7" s="360"/>
      <c r="K7" s="360"/>
      <c r="L7" s="360"/>
      <c r="M7" s="360"/>
      <c r="N7" s="360"/>
      <c r="O7" s="360"/>
      <c r="P7" s="360"/>
    </row>
    <row r="8" spans="2:16" ht="24.75" customHeight="1">
      <c r="B8" s="357" t="s">
        <v>241</v>
      </c>
      <c r="C8" s="357"/>
      <c r="D8" s="357"/>
      <c r="E8" s="357"/>
      <c r="F8" s="357"/>
      <c r="G8" s="357"/>
      <c r="H8" s="357"/>
      <c r="I8" s="357"/>
      <c r="J8" s="357"/>
      <c r="K8" s="357"/>
      <c r="L8" s="357"/>
      <c r="M8" s="357"/>
      <c r="N8" s="357"/>
      <c r="O8" s="357"/>
      <c r="P8" s="357"/>
    </row>
    <row r="9" spans="2:16" ht="14.25">
      <c r="B9" s="363" t="s">
        <v>131</v>
      </c>
      <c r="C9" s="363"/>
      <c r="D9" s="363"/>
      <c r="E9" s="363"/>
      <c r="F9" s="363"/>
      <c r="G9" s="363"/>
      <c r="H9" s="363"/>
      <c r="I9" s="363"/>
      <c r="J9" s="363"/>
      <c r="K9" s="363"/>
      <c r="L9" s="363"/>
      <c r="M9" s="363"/>
      <c r="N9" s="363"/>
      <c r="O9" s="363"/>
      <c r="P9" s="363"/>
    </row>
    <row r="10" spans="2:16" ht="21.75" customHeight="1">
      <c r="B10" s="357" t="s">
        <v>132</v>
      </c>
      <c r="C10" s="357"/>
      <c r="D10" s="357"/>
      <c r="E10" s="357"/>
      <c r="F10" s="357"/>
      <c r="G10" s="357"/>
      <c r="H10" s="357"/>
      <c r="I10" s="357"/>
      <c r="J10" s="357"/>
      <c r="K10" s="357"/>
      <c r="L10" s="357"/>
      <c r="M10" s="357"/>
      <c r="N10" s="357"/>
      <c r="O10" s="357"/>
      <c r="P10" s="357"/>
    </row>
    <row r="11" spans="2:16" ht="14.25">
      <c r="B11" s="363" t="s">
        <v>133</v>
      </c>
      <c r="C11" s="363"/>
      <c r="D11" s="363"/>
      <c r="E11" s="363"/>
      <c r="F11" s="363"/>
      <c r="G11" s="363"/>
      <c r="H11" s="363"/>
      <c r="I11" s="363"/>
      <c r="J11" s="363"/>
      <c r="K11" s="363"/>
      <c r="L11" s="363"/>
      <c r="M11" s="363"/>
      <c r="N11" s="363"/>
      <c r="O11" s="363"/>
      <c r="P11" s="363"/>
    </row>
    <row r="12" spans="2:16" ht="14.25">
      <c r="B12" s="47" t="s">
        <v>134</v>
      </c>
      <c r="C12" s="26"/>
      <c r="D12" s="26"/>
      <c r="E12" s="26"/>
      <c r="F12" s="26"/>
      <c r="G12" s="26"/>
      <c r="H12" s="26"/>
      <c r="I12" s="26"/>
      <c r="J12" s="26"/>
      <c r="K12" s="26"/>
      <c r="L12" s="26"/>
      <c r="M12" s="26"/>
      <c r="N12" s="26"/>
      <c r="O12" s="26"/>
      <c r="P12" s="26"/>
    </row>
    <row r="13" spans="2:16" ht="10.5" customHeight="1">
      <c r="B13" s="47"/>
      <c r="C13" s="26"/>
      <c r="D13" s="26"/>
      <c r="E13" s="26"/>
      <c r="F13" s="26"/>
      <c r="G13" s="26"/>
      <c r="H13" s="26"/>
      <c r="I13" s="26"/>
      <c r="J13" s="26"/>
      <c r="K13" s="26"/>
      <c r="L13" s="26"/>
      <c r="M13" s="26"/>
      <c r="N13" s="26"/>
      <c r="O13" s="26"/>
      <c r="P13" s="26"/>
    </row>
    <row r="14" spans="2:16" ht="14.25">
      <c r="B14" s="47" t="s">
        <v>245</v>
      </c>
      <c r="C14" s="26"/>
      <c r="D14" s="26"/>
      <c r="E14" s="26"/>
      <c r="F14" s="26"/>
      <c r="G14" s="26"/>
      <c r="H14" s="26"/>
      <c r="I14" s="26"/>
      <c r="J14" s="26"/>
      <c r="K14" s="26"/>
      <c r="L14" s="26"/>
      <c r="M14" s="26"/>
      <c r="N14" s="26"/>
      <c r="O14" s="26"/>
      <c r="P14" s="26"/>
    </row>
    <row r="15" spans="2:16" ht="10.5" customHeight="1">
      <c r="B15" s="56"/>
      <c r="C15" s="26"/>
      <c r="D15" s="26"/>
      <c r="E15" s="26"/>
      <c r="F15" s="26"/>
      <c r="G15" s="26"/>
      <c r="H15" s="26"/>
      <c r="I15" s="26"/>
      <c r="J15" s="26"/>
      <c r="K15" s="26"/>
      <c r="L15" s="26"/>
      <c r="M15" s="26"/>
      <c r="N15" s="26"/>
      <c r="O15" s="26"/>
      <c r="P15" s="26"/>
    </row>
    <row r="16" spans="2:16" ht="14.25">
      <c r="B16" s="58" t="s">
        <v>242</v>
      </c>
      <c r="C16" s="59"/>
      <c r="D16" s="59"/>
      <c r="E16" s="59"/>
      <c r="F16" s="59"/>
      <c r="G16" s="59"/>
      <c r="H16" s="59"/>
      <c r="I16" s="59"/>
      <c r="J16" s="59"/>
      <c r="K16" s="26"/>
      <c r="L16" s="26"/>
      <c r="M16" s="26"/>
      <c r="N16" s="26"/>
      <c r="O16" s="26"/>
      <c r="P16" s="26"/>
    </row>
    <row r="17" spans="2:16" ht="12.75" customHeight="1">
      <c r="B17" s="47"/>
      <c r="C17" s="26"/>
      <c r="D17" s="26"/>
      <c r="E17" s="26"/>
      <c r="F17" s="26"/>
      <c r="G17" s="26"/>
      <c r="H17" s="26"/>
      <c r="I17" s="26"/>
      <c r="J17" s="26"/>
      <c r="K17" s="26"/>
      <c r="L17" s="26"/>
      <c r="M17" s="26"/>
      <c r="N17" s="26"/>
      <c r="O17" s="26"/>
      <c r="P17" s="26"/>
    </row>
    <row r="18" spans="2:16" ht="27" customHeight="1">
      <c r="B18" s="366" t="s">
        <v>158</v>
      </c>
      <c r="C18" s="366"/>
      <c r="D18" s="366"/>
      <c r="E18" s="366"/>
      <c r="F18" s="366"/>
      <c r="G18" s="366"/>
      <c r="H18" s="366"/>
      <c r="I18" s="366"/>
      <c r="J18" s="366"/>
      <c r="K18" s="366"/>
      <c r="L18" s="366"/>
      <c r="M18" s="366"/>
      <c r="N18" s="366"/>
      <c r="O18" s="366"/>
      <c r="P18" s="366"/>
    </row>
    <row r="19" spans="2:16" ht="11.25" customHeight="1">
      <c r="B19" s="47"/>
      <c r="C19" s="26"/>
      <c r="D19" s="26"/>
      <c r="E19" s="26"/>
      <c r="F19" s="26"/>
      <c r="G19" s="26"/>
      <c r="H19" s="26"/>
      <c r="I19" s="26"/>
      <c r="J19" s="26"/>
      <c r="K19" s="26"/>
      <c r="L19" s="26"/>
      <c r="M19" s="26"/>
      <c r="N19" s="26"/>
      <c r="O19" s="26"/>
      <c r="P19" s="26"/>
    </row>
    <row r="20" spans="2:16" ht="41.25" customHeight="1">
      <c r="B20" s="364" t="s">
        <v>159</v>
      </c>
      <c r="C20" s="364"/>
      <c r="D20" s="364"/>
      <c r="E20" s="364"/>
      <c r="F20" s="364"/>
      <c r="G20" s="364"/>
      <c r="H20" s="364"/>
      <c r="I20" s="364"/>
      <c r="J20" s="364"/>
      <c r="K20" s="364"/>
      <c r="L20" s="364"/>
      <c r="M20" s="364"/>
      <c r="N20" s="364"/>
      <c r="O20" s="364"/>
      <c r="P20" s="364"/>
    </row>
    <row r="21" spans="2:16" ht="14.25">
      <c r="B21" s="47" t="s">
        <v>135</v>
      </c>
      <c r="C21" s="26"/>
      <c r="D21" s="26"/>
      <c r="E21" s="26"/>
      <c r="F21" s="26"/>
      <c r="G21" s="26"/>
      <c r="H21" s="26"/>
      <c r="I21" s="26"/>
      <c r="J21" s="26"/>
      <c r="K21" s="26"/>
      <c r="L21" s="26"/>
      <c r="M21" s="26"/>
      <c r="N21" s="26"/>
      <c r="O21" s="26"/>
      <c r="P21" s="26"/>
    </row>
    <row r="22" spans="2:16" ht="22.5" customHeight="1">
      <c r="B22" s="366" t="s">
        <v>173</v>
      </c>
      <c r="C22" s="366"/>
      <c r="D22" s="366"/>
      <c r="E22" s="366"/>
      <c r="F22" s="366"/>
      <c r="G22" s="366"/>
      <c r="H22" s="366"/>
      <c r="I22" s="366"/>
      <c r="J22" s="366"/>
      <c r="K22" s="366"/>
      <c r="L22" s="366"/>
      <c r="M22" s="366"/>
      <c r="N22" s="366"/>
      <c r="O22" s="366"/>
      <c r="P22" s="33"/>
    </row>
    <row r="23" spans="2:16" ht="13.5" customHeight="1">
      <c r="B23" s="43"/>
      <c r="C23" s="39"/>
      <c r="D23" s="39"/>
      <c r="E23" s="39"/>
      <c r="F23" s="39"/>
      <c r="G23" s="39"/>
      <c r="H23" s="39"/>
      <c r="I23" s="39"/>
      <c r="J23" s="39"/>
      <c r="K23" s="39"/>
      <c r="L23" s="39"/>
      <c r="M23" s="39"/>
      <c r="N23" s="39"/>
      <c r="O23" s="39"/>
      <c r="P23" s="39"/>
    </row>
    <row r="24" spans="2:16" ht="14.25">
      <c r="B24" s="44" t="s">
        <v>174</v>
      </c>
      <c r="C24" s="39"/>
      <c r="D24" s="39"/>
      <c r="E24" s="39"/>
      <c r="F24" s="39"/>
      <c r="G24" s="39"/>
      <c r="H24" s="39"/>
      <c r="I24" s="39"/>
      <c r="J24" s="39"/>
      <c r="K24" s="39"/>
      <c r="L24" s="39"/>
      <c r="M24" s="39"/>
      <c r="N24" s="39"/>
      <c r="O24" s="39"/>
      <c r="P24" s="39"/>
    </row>
    <row r="25" spans="2:16" ht="6" customHeight="1">
      <c r="B25" s="43"/>
      <c r="C25" s="39"/>
      <c r="D25" s="39"/>
      <c r="E25" s="39"/>
      <c r="F25" s="39"/>
      <c r="G25" s="39"/>
      <c r="H25" s="39"/>
      <c r="I25" s="39"/>
      <c r="J25" s="39"/>
      <c r="K25" s="39"/>
      <c r="L25" s="39"/>
      <c r="M25" s="39"/>
      <c r="N25" s="39"/>
      <c r="O25" s="39"/>
      <c r="P25" s="39"/>
    </row>
    <row r="26" spans="2:16" ht="14.25">
      <c r="B26" s="44" t="s">
        <v>175</v>
      </c>
      <c r="C26" s="39"/>
      <c r="D26" s="39"/>
      <c r="E26" s="39"/>
      <c r="F26" s="39"/>
      <c r="G26" s="39"/>
      <c r="H26" s="39"/>
      <c r="I26" s="39"/>
      <c r="J26" s="39"/>
      <c r="K26" s="39"/>
      <c r="L26" s="39"/>
      <c r="M26" s="39"/>
      <c r="N26" s="39"/>
      <c r="O26" s="39"/>
      <c r="P26" s="39"/>
    </row>
    <row r="27" spans="2:16" ht="9.75" customHeight="1">
      <c r="B27" s="43"/>
      <c r="C27" s="39"/>
      <c r="D27" s="39"/>
      <c r="E27" s="39"/>
      <c r="F27" s="39"/>
      <c r="G27" s="39"/>
      <c r="H27" s="39"/>
      <c r="I27" s="39"/>
      <c r="J27" s="39"/>
      <c r="K27" s="39"/>
      <c r="L27" s="39"/>
      <c r="M27" s="39"/>
      <c r="N27" s="39"/>
      <c r="O27" s="39"/>
      <c r="P27" s="39"/>
    </row>
    <row r="28" spans="2:16" ht="14.25">
      <c r="B28" s="44" t="s">
        <v>205</v>
      </c>
      <c r="C28" s="39"/>
      <c r="D28" s="39"/>
      <c r="E28" s="39"/>
      <c r="F28" s="39"/>
      <c r="G28" s="39"/>
      <c r="H28" s="39"/>
      <c r="I28" s="39"/>
      <c r="J28" s="39"/>
      <c r="K28" s="39"/>
      <c r="L28" s="39"/>
      <c r="M28" s="39"/>
      <c r="N28" s="39"/>
      <c r="O28" s="39"/>
      <c r="P28" s="39"/>
    </row>
    <row r="29" spans="2:16" ht="14.25">
      <c r="B29" s="38"/>
      <c r="C29" s="26"/>
      <c r="D29" s="26"/>
      <c r="E29" s="26"/>
      <c r="F29" s="26"/>
      <c r="G29" s="26"/>
      <c r="H29" s="26"/>
      <c r="I29" s="26"/>
      <c r="J29" s="26"/>
      <c r="K29" s="26"/>
      <c r="L29" s="26"/>
      <c r="M29" s="26"/>
      <c r="N29" s="26"/>
      <c r="O29" s="26"/>
      <c r="P29" s="26"/>
    </row>
    <row r="30" spans="2:16" ht="50.25" customHeight="1">
      <c r="B30" s="364" t="s">
        <v>160</v>
      </c>
      <c r="C30" s="364"/>
      <c r="D30" s="364"/>
      <c r="E30" s="364"/>
      <c r="F30" s="364"/>
      <c r="G30" s="364"/>
      <c r="H30" s="364"/>
      <c r="I30" s="364"/>
      <c r="J30" s="364"/>
      <c r="K30" s="364"/>
      <c r="L30" s="364"/>
      <c r="M30" s="364"/>
      <c r="N30" s="364"/>
      <c r="O30" s="364"/>
      <c r="P30" s="364"/>
    </row>
    <row r="31" spans="2:16" ht="14.25">
      <c r="B31" s="363" t="s">
        <v>171</v>
      </c>
      <c r="C31" s="363"/>
      <c r="D31" s="363"/>
      <c r="E31" s="363"/>
      <c r="F31" s="363"/>
      <c r="G31" s="363"/>
      <c r="H31" s="363"/>
      <c r="I31" s="363"/>
      <c r="J31" s="363"/>
      <c r="K31" s="363"/>
      <c r="L31" s="363"/>
      <c r="M31" s="363"/>
      <c r="N31" s="363"/>
      <c r="O31" s="363"/>
      <c r="P31" s="363"/>
    </row>
    <row r="32" spans="2:16" ht="53.25" customHeight="1">
      <c r="B32" s="364" t="s">
        <v>161</v>
      </c>
      <c r="C32" s="364"/>
      <c r="D32" s="364"/>
      <c r="E32" s="364"/>
      <c r="F32" s="364"/>
      <c r="G32" s="364"/>
      <c r="H32" s="364"/>
      <c r="I32" s="364"/>
      <c r="J32" s="364"/>
      <c r="K32" s="364"/>
      <c r="L32" s="364"/>
      <c r="M32" s="364"/>
      <c r="N32" s="364"/>
      <c r="O32" s="364"/>
      <c r="P32" s="364"/>
    </row>
    <row r="33" spans="2:16" ht="14.25">
      <c r="B33" s="48"/>
      <c r="C33" s="26"/>
      <c r="D33" s="26"/>
      <c r="E33" s="26"/>
      <c r="F33" s="26"/>
      <c r="G33" s="26"/>
      <c r="H33" s="26"/>
      <c r="I33" s="26"/>
      <c r="J33" s="26"/>
      <c r="K33" s="26"/>
      <c r="L33" s="26"/>
      <c r="M33" s="26"/>
      <c r="N33" s="26"/>
      <c r="O33" s="26"/>
      <c r="P33" s="26"/>
    </row>
    <row r="34" spans="2:16" ht="53.25" customHeight="1">
      <c r="B34" s="364" t="s">
        <v>162</v>
      </c>
      <c r="C34" s="364"/>
      <c r="D34" s="364"/>
      <c r="E34" s="364"/>
      <c r="F34" s="364"/>
      <c r="G34" s="364"/>
      <c r="H34" s="364"/>
      <c r="I34" s="364"/>
      <c r="J34" s="364"/>
      <c r="K34" s="364"/>
      <c r="L34" s="364"/>
      <c r="M34" s="364"/>
      <c r="N34" s="364"/>
      <c r="O34" s="364"/>
      <c r="P34" s="364"/>
    </row>
    <row r="35" spans="2:16" ht="14.25">
      <c r="B35" s="47"/>
      <c r="C35" s="26"/>
      <c r="D35" s="26"/>
      <c r="E35" s="26"/>
      <c r="F35" s="26"/>
      <c r="G35" s="26"/>
      <c r="H35" s="26"/>
      <c r="I35" s="26"/>
      <c r="J35" s="26"/>
      <c r="K35" s="26"/>
      <c r="L35" s="26"/>
      <c r="M35" s="26"/>
      <c r="N35" s="26"/>
      <c r="O35" s="26"/>
      <c r="P35" s="26"/>
    </row>
    <row r="36" spans="2:16" ht="41.25" customHeight="1">
      <c r="B36" s="364" t="s">
        <v>163</v>
      </c>
      <c r="C36" s="364"/>
      <c r="D36" s="364"/>
      <c r="E36" s="364"/>
      <c r="F36" s="364"/>
      <c r="G36" s="364"/>
      <c r="H36" s="364"/>
      <c r="I36" s="364"/>
      <c r="J36" s="364"/>
      <c r="K36" s="364"/>
      <c r="L36" s="364"/>
      <c r="M36" s="364"/>
      <c r="N36" s="364"/>
      <c r="O36" s="364"/>
      <c r="P36" s="364"/>
    </row>
    <row r="37" spans="2:16" ht="6" customHeight="1">
      <c r="B37" s="47"/>
      <c r="C37" s="26"/>
      <c r="D37" s="26"/>
      <c r="E37" s="26"/>
      <c r="F37" s="26"/>
      <c r="G37" s="26"/>
      <c r="H37" s="26"/>
      <c r="I37" s="26"/>
      <c r="J37" s="26"/>
      <c r="K37" s="26"/>
      <c r="L37" s="26"/>
      <c r="M37" s="26"/>
      <c r="N37" s="26"/>
      <c r="O37" s="26"/>
      <c r="P37" s="26"/>
    </row>
    <row r="38" spans="2:16" ht="24.75" customHeight="1">
      <c r="B38" s="365" t="s">
        <v>187</v>
      </c>
      <c r="C38" s="365"/>
      <c r="D38" s="365"/>
      <c r="E38" s="365"/>
      <c r="F38" s="365"/>
      <c r="G38" s="365"/>
      <c r="H38" s="365"/>
      <c r="I38" s="365"/>
      <c r="J38" s="365"/>
      <c r="K38" s="365"/>
      <c r="L38" s="365"/>
      <c r="M38" s="365"/>
      <c r="N38" s="365"/>
      <c r="O38" s="365"/>
      <c r="P38" s="365"/>
    </row>
    <row r="39" spans="2:16" ht="14.25">
      <c r="B39" s="360" t="s">
        <v>136</v>
      </c>
      <c r="C39" s="360"/>
      <c r="D39" s="360"/>
      <c r="E39" s="360"/>
      <c r="F39" s="360"/>
      <c r="G39" s="360"/>
      <c r="H39" s="360"/>
      <c r="I39" s="360"/>
      <c r="J39" s="360"/>
      <c r="K39" s="360"/>
      <c r="L39" s="360"/>
      <c r="M39" s="360"/>
      <c r="N39" s="360"/>
      <c r="O39" s="360"/>
      <c r="P39" s="360"/>
    </row>
    <row r="40" spans="2:16" ht="10.5" customHeight="1">
      <c r="B40" s="47"/>
      <c r="C40" s="26"/>
      <c r="D40" s="26"/>
      <c r="E40" s="26"/>
      <c r="F40" s="26"/>
      <c r="G40" s="26"/>
      <c r="H40" s="26"/>
      <c r="I40" s="26"/>
      <c r="J40" s="26"/>
      <c r="K40" s="26"/>
      <c r="L40" s="26"/>
      <c r="M40" s="26"/>
      <c r="N40" s="26"/>
      <c r="O40" s="26"/>
      <c r="P40" s="26"/>
    </row>
    <row r="41" spans="2:16" ht="38.25" customHeight="1">
      <c r="B41" s="362" t="s">
        <v>164</v>
      </c>
      <c r="C41" s="362"/>
      <c r="D41" s="362"/>
      <c r="E41" s="362"/>
      <c r="F41" s="362"/>
      <c r="G41" s="362"/>
      <c r="H41" s="362"/>
      <c r="I41" s="362"/>
      <c r="J41" s="362"/>
      <c r="K41" s="362"/>
      <c r="L41" s="362"/>
      <c r="M41" s="362"/>
      <c r="N41" s="362"/>
      <c r="O41" s="362"/>
      <c r="P41" s="362"/>
    </row>
    <row r="42" spans="2:16" ht="14.25">
      <c r="B42" s="47"/>
      <c r="C42" s="26"/>
      <c r="D42" s="26"/>
      <c r="E42" s="26"/>
      <c r="F42" s="26"/>
      <c r="G42" s="26"/>
      <c r="H42" s="26"/>
      <c r="I42" s="26"/>
      <c r="J42" s="26"/>
      <c r="K42" s="26"/>
      <c r="L42" s="26"/>
      <c r="M42" s="26"/>
      <c r="N42" s="26"/>
      <c r="O42" s="26"/>
      <c r="P42" s="26"/>
    </row>
    <row r="43" spans="2:16" ht="15" customHeight="1">
      <c r="B43" s="363" t="s">
        <v>165</v>
      </c>
      <c r="C43" s="363"/>
      <c r="D43" s="363"/>
      <c r="E43" s="363"/>
      <c r="F43" s="363"/>
      <c r="G43" s="363"/>
      <c r="H43" s="363"/>
      <c r="I43" s="363"/>
      <c r="J43" s="363"/>
      <c r="K43" s="363"/>
      <c r="L43" s="363"/>
      <c r="M43" s="363"/>
      <c r="N43" s="363"/>
      <c r="O43" s="363"/>
      <c r="P43" s="363"/>
    </row>
    <row r="44" spans="2:16" ht="26.25" customHeight="1">
      <c r="B44" s="357" t="s">
        <v>137</v>
      </c>
      <c r="C44" s="357"/>
      <c r="D44" s="357"/>
      <c r="E44" s="357"/>
      <c r="F44" s="357"/>
      <c r="G44" s="357"/>
      <c r="H44" s="357"/>
      <c r="I44" s="357"/>
      <c r="J44" s="357"/>
      <c r="K44" s="357"/>
      <c r="L44" s="357"/>
      <c r="M44" s="357"/>
      <c r="N44" s="357"/>
      <c r="O44" s="357"/>
      <c r="P44" s="357"/>
    </row>
    <row r="45" spans="2:16" ht="14.25">
      <c r="B45" s="47"/>
      <c r="C45" s="26"/>
      <c r="D45" s="26"/>
      <c r="E45" s="26"/>
      <c r="F45" s="26"/>
      <c r="G45" s="26"/>
      <c r="H45" s="26"/>
      <c r="I45" s="26"/>
      <c r="J45" s="26"/>
      <c r="K45" s="26"/>
      <c r="L45" s="26"/>
      <c r="M45" s="26"/>
      <c r="N45" s="26"/>
      <c r="O45" s="26"/>
      <c r="P45" s="26"/>
    </row>
    <row r="46" spans="2:16" ht="24.75" customHeight="1">
      <c r="B46" s="357" t="s">
        <v>246</v>
      </c>
      <c r="C46" s="357"/>
      <c r="D46" s="357"/>
      <c r="E46" s="357"/>
      <c r="F46" s="357"/>
      <c r="G46" s="357"/>
      <c r="H46" s="357"/>
      <c r="I46" s="357"/>
      <c r="J46" s="357"/>
      <c r="K46" s="357"/>
      <c r="L46" s="357"/>
      <c r="M46" s="357"/>
      <c r="N46" s="357"/>
      <c r="O46" s="357"/>
      <c r="P46" s="357"/>
    </row>
    <row r="47" spans="2:16" ht="14.25">
      <c r="B47" s="47" t="s">
        <v>247</v>
      </c>
      <c r="C47" s="26"/>
      <c r="D47" s="26"/>
      <c r="E47" s="26"/>
      <c r="F47" s="26"/>
      <c r="G47" s="26"/>
      <c r="H47" s="26"/>
      <c r="I47" s="26"/>
      <c r="J47" s="26"/>
      <c r="K47" s="26"/>
      <c r="L47" s="26"/>
      <c r="M47" s="26"/>
      <c r="N47" s="26"/>
      <c r="O47" s="26"/>
      <c r="P47" s="26"/>
    </row>
    <row r="48" spans="2:16" ht="14.25">
      <c r="B48" s="47"/>
      <c r="C48" s="26"/>
      <c r="D48" s="26"/>
      <c r="E48" s="26"/>
      <c r="F48" s="26"/>
      <c r="G48" s="26"/>
      <c r="H48" s="26"/>
      <c r="I48" s="26"/>
      <c r="J48" s="26"/>
      <c r="K48" s="26"/>
      <c r="L48" s="26"/>
      <c r="M48" s="26"/>
      <c r="N48" s="26"/>
      <c r="O48" s="26"/>
      <c r="P48" s="26"/>
    </row>
    <row r="49" spans="2:16" ht="14.25">
      <c r="B49" s="58" t="s">
        <v>194</v>
      </c>
      <c r="C49" s="26"/>
      <c r="D49" s="26"/>
      <c r="E49" s="26"/>
      <c r="F49" s="26"/>
      <c r="G49" s="26"/>
      <c r="H49" s="26"/>
      <c r="I49" s="26"/>
      <c r="J49" s="26"/>
      <c r="K49" s="26"/>
      <c r="L49" s="26"/>
      <c r="M49" s="26"/>
      <c r="N49" s="26"/>
      <c r="O49" s="26"/>
      <c r="P49" s="26"/>
    </row>
    <row r="50" spans="2:16" ht="84" customHeight="1">
      <c r="B50" s="58"/>
      <c r="C50" s="70"/>
      <c r="D50" s="70"/>
      <c r="E50" s="70"/>
      <c r="F50" s="70"/>
      <c r="G50" s="70"/>
      <c r="H50" s="70"/>
      <c r="I50" s="70"/>
      <c r="J50" s="70"/>
      <c r="K50" s="70"/>
      <c r="L50" s="70"/>
      <c r="M50" s="70"/>
      <c r="N50" s="70"/>
      <c r="O50" s="70"/>
      <c r="P50" s="70"/>
    </row>
    <row r="51" spans="2:16" ht="84" customHeight="1">
      <c r="B51" s="58"/>
      <c r="C51" s="26"/>
      <c r="D51" s="26"/>
      <c r="E51" s="26"/>
      <c r="F51" s="26"/>
      <c r="G51" s="26"/>
      <c r="H51" s="26"/>
      <c r="I51" s="26"/>
      <c r="J51" s="26"/>
      <c r="K51" s="26"/>
      <c r="L51" s="26"/>
      <c r="M51" s="26"/>
      <c r="N51" s="26"/>
      <c r="O51" s="26"/>
      <c r="P51" s="26"/>
    </row>
    <row r="52" spans="2:16" ht="35.25" customHeight="1">
      <c r="B52" s="359" t="s">
        <v>188</v>
      </c>
      <c r="C52" s="359"/>
      <c r="D52" s="359"/>
      <c r="E52" s="359"/>
      <c r="F52" s="359"/>
      <c r="G52" s="359"/>
      <c r="H52" s="359"/>
      <c r="I52" s="359"/>
      <c r="J52" s="359"/>
      <c r="K52" s="359"/>
      <c r="L52" s="359"/>
      <c r="M52" s="359"/>
      <c r="N52" s="359"/>
      <c r="O52" s="359"/>
      <c r="P52" s="359"/>
    </row>
    <row r="53" spans="2:16" ht="14.25">
      <c r="B53" s="360" t="s">
        <v>155</v>
      </c>
      <c r="C53" s="360"/>
      <c r="D53" s="360"/>
      <c r="E53" s="360"/>
      <c r="F53" s="360"/>
      <c r="G53" s="360"/>
      <c r="H53" s="360"/>
      <c r="I53" s="360"/>
      <c r="J53" s="360"/>
      <c r="K53" s="360"/>
      <c r="L53" s="360"/>
      <c r="M53" s="360"/>
      <c r="N53" s="360"/>
      <c r="O53" s="360"/>
      <c r="P53" s="360"/>
    </row>
    <row r="54" spans="2:16" ht="14.25">
      <c r="B54" s="360" t="s">
        <v>172</v>
      </c>
      <c r="C54" s="360"/>
      <c r="D54" s="360"/>
      <c r="E54" s="360"/>
      <c r="F54" s="360"/>
      <c r="G54" s="360"/>
      <c r="H54" s="360"/>
      <c r="I54" s="360"/>
      <c r="J54" s="360"/>
      <c r="K54" s="360"/>
      <c r="L54" s="360"/>
      <c r="M54" s="360"/>
      <c r="N54" s="360"/>
      <c r="O54" s="360"/>
      <c r="P54" s="360"/>
    </row>
    <row r="55" spans="2:16" ht="14.25">
      <c r="B55" s="49"/>
      <c r="C55" s="26"/>
      <c r="D55" s="26"/>
      <c r="E55" s="26"/>
      <c r="F55" s="26"/>
      <c r="G55" s="26"/>
      <c r="H55" s="26"/>
      <c r="I55" s="26"/>
      <c r="J55" s="26"/>
      <c r="K55" s="26"/>
      <c r="L55" s="26"/>
      <c r="M55" s="26"/>
      <c r="N55" s="26"/>
      <c r="O55" s="26"/>
      <c r="P55" s="26"/>
    </row>
    <row r="56" spans="2:16" ht="14.25">
      <c r="B56" s="47"/>
      <c r="C56" s="26"/>
      <c r="D56" s="26"/>
      <c r="E56" s="26"/>
      <c r="F56" s="26"/>
      <c r="G56" s="26"/>
      <c r="H56" s="26"/>
      <c r="I56" s="26"/>
      <c r="J56" s="26"/>
      <c r="K56" s="26"/>
      <c r="L56" s="26"/>
      <c r="M56" s="26"/>
      <c r="N56" s="26"/>
      <c r="O56" s="26"/>
      <c r="P56" s="26"/>
    </row>
    <row r="57" spans="2:16" ht="39.75" customHeight="1">
      <c r="B57" s="357" t="s">
        <v>206</v>
      </c>
      <c r="C57" s="357"/>
      <c r="D57" s="357"/>
      <c r="E57" s="357"/>
      <c r="F57" s="357"/>
      <c r="G57" s="357"/>
      <c r="H57" s="357"/>
      <c r="I57" s="357"/>
      <c r="J57" s="357"/>
      <c r="K57" s="357"/>
      <c r="L57" s="357"/>
      <c r="M57" s="357"/>
      <c r="N57" s="357"/>
      <c r="O57" s="357"/>
      <c r="P57" s="357"/>
    </row>
    <row r="58" spans="2:16" ht="14.25">
      <c r="B58" s="47"/>
      <c r="C58" s="26"/>
      <c r="D58" s="26"/>
      <c r="E58" s="26"/>
      <c r="F58" s="26"/>
      <c r="G58" s="26"/>
      <c r="H58" s="26"/>
      <c r="I58" s="26"/>
      <c r="J58" s="26"/>
      <c r="K58" s="26"/>
      <c r="L58" s="26"/>
      <c r="M58" s="26"/>
      <c r="N58" s="26"/>
      <c r="O58" s="26"/>
      <c r="P58" s="26"/>
    </row>
    <row r="59" spans="2:16" ht="14.25">
      <c r="B59" s="46" t="s">
        <v>166</v>
      </c>
      <c r="C59" s="26"/>
      <c r="D59" s="26"/>
      <c r="E59" s="26"/>
      <c r="F59" s="26"/>
      <c r="G59" s="26"/>
      <c r="H59" s="26"/>
      <c r="I59" s="26"/>
      <c r="J59" s="26"/>
      <c r="K59" s="26"/>
      <c r="L59" s="26"/>
      <c r="M59" s="26"/>
      <c r="N59" s="26"/>
      <c r="O59" s="26"/>
      <c r="P59" s="26"/>
    </row>
    <row r="60" spans="2:16" ht="14.25">
      <c r="B60" s="46"/>
      <c r="C60" s="26"/>
      <c r="D60" s="26"/>
      <c r="E60" s="26"/>
      <c r="F60" s="26"/>
      <c r="G60" s="26"/>
      <c r="H60" s="26"/>
      <c r="I60" s="26"/>
      <c r="J60" s="26"/>
      <c r="K60" s="26"/>
      <c r="L60" s="26"/>
      <c r="M60" s="26"/>
      <c r="N60" s="26"/>
      <c r="O60" s="26"/>
      <c r="P60" s="26"/>
    </row>
    <row r="61" spans="2:16" ht="24" customHeight="1">
      <c r="B61" s="361" t="s">
        <v>167</v>
      </c>
      <c r="C61" s="361"/>
      <c r="D61" s="361"/>
      <c r="E61" s="361"/>
      <c r="F61" s="361"/>
      <c r="G61" s="361"/>
      <c r="H61" s="361"/>
      <c r="I61" s="361"/>
      <c r="J61" s="361"/>
      <c r="K61" s="361"/>
      <c r="L61" s="361"/>
      <c r="M61" s="361"/>
      <c r="N61" s="361"/>
      <c r="O61" s="361"/>
      <c r="P61" s="361"/>
    </row>
    <row r="62" spans="2:16" ht="10.5" customHeight="1">
      <c r="B62" s="46"/>
      <c r="C62" s="26"/>
      <c r="D62" s="26"/>
      <c r="E62" s="26"/>
      <c r="F62" s="26"/>
      <c r="G62" s="26"/>
      <c r="H62" s="26"/>
      <c r="I62" s="26"/>
      <c r="J62" s="26"/>
      <c r="K62" s="26"/>
      <c r="L62" s="26"/>
      <c r="M62" s="26"/>
      <c r="N62" s="26"/>
      <c r="O62" s="26"/>
      <c r="P62" s="26"/>
    </row>
    <row r="63" spans="2:16" ht="14.25">
      <c r="B63" s="50" t="s">
        <v>138</v>
      </c>
      <c r="C63" s="26"/>
      <c r="D63" s="26"/>
      <c r="E63" s="26"/>
      <c r="F63" s="26"/>
      <c r="G63" s="26"/>
      <c r="H63" s="26"/>
      <c r="I63" s="26"/>
      <c r="J63" s="26"/>
      <c r="K63" s="26"/>
      <c r="L63" s="26"/>
      <c r="M63" s="26"/>
      <c r="N63" s="26"/>
      <c r="O63" s="26"/>
      <c r="P63" s="26"/>
    </row>
    <row r="64" spans="2:16" ht="14.25">
      <c r="B64" s="50" t="s">
        <v>139</v>
      </c>
      <c r="C64" s="26"/>
      <c r="D64" s="26"/>
      <c r="E64" s="26"/>
      <c r="F64" s="26"/>
      <c r="G64" s="26"/>
      <c r="H64" s="26"/>
      <c r="I64" s="26"/>
      <c r="J64" s="26"/>
      <c r="K64" s="26"/>
      <c r="L64" s="26"/>
      <c r="M64" s="26"/>
      <c r="N64" s="26"/>
      <c r="O64" s="26"/>
      <c r="P64" s="26"/>
    </row>
    <row r="65" spans="2:16" ht="14.25">
      <c r="B65" s="50" t="s">
        <v>156</v>
      </c>
      <c r="C65" s="26"/>
      <c r="D65" s="26"/>
      <c r="E65" s="26"/>
      <c r="F65" s="26"/>
      <c r="G65" s="26"/>
      <c r="H65" s="26"/>
      <c r="I65" s="26"/>
      <c r="J65" s="26"/>
      <c r="K65" s="26"/>
      <c r="L65" s="26"/>
      <c r="M65" s="26"/>
      <c r="N65" s="26"/>
      <c r="O65" s="26"/>
      <c r="P65" s="26"/>
    </row>
    <row r="66" spans="2:16" ht="14.25">
      <c r="B66" s="46"/>
      <c r="C66" s="26"/>
      <c r="D66" s="26"/>
      <c r="E66" s="26"/>
      <c r="F66" s="26"/>
      <c r="G66" s="26"/>
      <c r="H66" s="26"/>
      <c r="I66" s="26"/>
      <c r="J66" s="26"/>
      <c r="K66" s="26"/>
      <c r="L66" s="26"/>
      <c r="M66" s="26"/>
      <c r="N66" s="26"/>
      <c r="O66" s="26"/>
      <c r="P66" s="26"/>
    </row>
    <row r="67" spans="2:16" ht="14.25">
      <c r="B67" s="46" t="s">
        <v>140</v>
      </c>
      <c r="C67" s="26"/>
      <c r="D67" s="26"/>
      <c r="E67" s="26"/>
      <c r="F67" s="26"/>
      <c r="G67" s="26"/>
      <c r="H67" s="26"/>
      <c r="I67" s="26"/>
      <c r="J67" s="26"/>
      <c r="K67" s="26"/>
      <c r="L67" s="26"/>
      <c r="M67" s="26"/>
      <c r="N67" s="26"/>
      <c r="O67" s="26"/>
      <c r="P67" s="26"/>
    </row>
    <row r="68" spans="2:16" ht="14.25">
      <c r="B68" s="51"/>
      <c r="C68" s="26"/>
      <c r="D68" s="26"/>
      <c r="E68" s="26"/>
      <c r="F68" s="26"/>
      <c r="G68" s="26"/>
      <c r="H68" s="26"/>
      <c r="I68" s="26"/>
      <c r="J68" s="26"/>
      <c r="K68" s="26"/>
      <c r="L68" s="26"/>
      <c r="M68" s="26"/>
      <c r="N68" s="26"/>
      <c r="O68" s="26"/>
      <c r="P68" s="26"/>
    </row>
    <row r="69" spans="2:16" ht="14.25">
      <c r="B69" s="47" t="s">
        <v>168</v>
      </c>
      <c r="C69" s="26"/>
      <c r="D69" s="26"/>
      <c r="E69" s="26"/>
      <c r="F69" s="26"/>
      <c r="G69" s="26"/>
      <c r="H69" s="26"/>
      <c r="I69" s="26"/>
      <c r="J69" s="26"/>
      <c r="K69" s="26"/>
      <c r="L69" s="26"/>
      <c r="M69" s="26"/>
      <c r="N69" s="26"/>
      <c r="O69" s="26"/>
      <c r="P69" s="26"/>
    </row>
    <row r="70" spans="2:16" ht="14.25">
      <c r="B70" s="47"/>
      <c r="C70" s="26"/>
      <c r="D70" s="26"/>
      <c r="E70" s="26"/>
      <c r="F70" s="26"/>
      <c r="G70" s="26"/>
      <c r="H70" s="26"/>
      <c r="I70" s="26"/>
      <c r="J70" s="26"/>
      <c r="K70" s="26"/>
      <c r="L70" s="26"/>
      <c r="M70" s="26"/>
      <c r="N70" s="26"/>
      <c r="O70" s="26"/>
      <c r="P70" s="26"/>
    </row>
    <row r="71" spans="2:16" ht="53.25" customHeight="1">
      <c r="B71" s="357" t="s">
        <v>169</v>
      </c>
      <c r="C71" s="357"/>
      <c r="D71" s="357"/>
      <c r="E71" s="357"/>
      <c r="F71" s="357"/>
      <c r="G71" s="357"/>
      <c r="H71" s="357"/>
      <c r="I71" s="357"/>
      <c r="J71" s="357"/>
      <c r="K71" s="357"/>
      <c r="L71" s="357"/>
      <c r="M71" s="357"/>
      <c r="N71" s="357"/>
      <c r="O71" s="357"/>
      <c r="P71" s="357"/>
    </row>
    <row r="72" spans="2:16" ht="14.25">
      <c r="B72" s="47"/>
      <c r="C72" s="26"/>
      <c r="D72" s="26"/>
      <c r="E72" s="26"/>
      <c r="F72" s="26"/>
      <c r="G72" s="26"/>
      <c r="H72" s="26"/>
      <c r="I72" s="26"/>
      <c r="J72" s="26"/>
      <c r="K72" s="26"/>
      <c r="L72" s="26"/>
      <c r="M72" s="26"/>
      <c r="N72" s="26"/>
      <c r="O72" s="26"/>
      <c r="P72" s="26"/>
    </row>
    <row r="73" spans="2:16" ht="14.25">
      <c r="B73" s="47" t="s">
        <v>170</v>
      </c>
      <c r="C73" s="26"/>
      <c r="D73" s="26"/>
      <c r="E73" s="26"/>
      <c r="F73" s="26"/>
      <c r="G73" s="26"/>
      <c r="H73" s="26"/>
      <c r="I73" s="26"/>
      <c r="J73" s="26"/>
      <c r="K73" s="26"/>
      <c r="L73" s="26"/>
      <c r="M73" s="26"/>
      <c r="N73" s="26"/>
      <c r="O73" s="26"/>
      <c r="P73" s="26"/>
    </row>
    <row r="74" spans="2:16" ht="15.75" customHeight="1">
      <c r="B74" s="47"/>
      <c r="C74" s="26"/>
      <c r="D74" s="26"/>
      <c r="E74" s="26"/>
      <c r="F74" s="26"/>
      <c r="G74" s="26"/>
      <c r="H74" s="26"/>
      <c r="I74" s="26"/>
      <c r="J74" s="26"/>
      <c r="K74" s="26"/>
      <c r="L74" s="26"/>
      <c r="M74" s="26"/>
      <c r="N74" s="26"/>
      <c r="O74" s="26"/>
      <c r="P74" s="26"/>
    </row>
    <row r="75" spans="2:16" ht="159" customHeight="1">
      <c r="B75" s="47"/>
      <c r="C75" s="26"/>
      <c r="D75" s="26"/>
      <c r="E75" s="26"/>
      <c r="F75" s="26"/>
      <c r="G75" s="26"/>
      <c r="H75" s="26"/>
      <c r="I75" s="26"/>
      <c r="J75" s="26"/>
      <c r="K75" s="26"/>
      <c r="L75" s="26"/>
      <c r="M75" s="26"/>
      <c r="N75" s="26"/>
      <c r="O75" s="26"/>
      <c r="P75" s="26"/>
    </row>
    <row r="76" spans="2:16" ht="23.25" customHeight="1">
      <c r="B76" s="47" t="s">
        <v>142</v>
      </c>
      <c r="C76" s="26"/>
      <c r="D76" s="26"/>
      <c r="E76" s="26"/>
      <c r="F76" s="26"/>
      <c r="G76" s="26"/>
      <c r="H76" s="26"/>
      <c r="I76" s="26"/>
      <c r="J76" s="26"/>
      <c r="K76" s="26"/>
      <c r="L76" s="26"/>
      <c r="M76" s="26"/>
      <c r="N76" s="26"/>
      <c r="O76" s="26"/>
      <c r="P76" s="26"/>
    </row>
    <row r="77" spans="2:16" ht="41.25" customHeight="1">
      <c r="B77" s="357" t="s">
        <v>141</v>
      </c>
      <c r="C77" s="357"/>
      <c r="D77" s="357"/>
      <c r="E77" s="357"/>
      <c r="F77" s="357"/>
      <c r="G77" s="357"/>
      <c r="H77" s="357"/>
      <c r="I77" s="357"/>
      <c r="J77" s="357"/>
      <c r="K77" s="357"/>
      <c r="L77" s="357"/>
      <c r="M77" s="357"/>
      <c r="N77" s="357"/>
      <c r="O77" s="357"/>
      <c r="P77" s="357"/>
    </row>
    <row r="78" spans="2:16" ht="14.25">
      <c r="B78" s="47" t="s">
        <v>143</v>
      </c>
      <c r="C78" s="26"/>
      <c r="D78" s="26"/>
      <c r="E78" s="26"/>
      <c r="F78" s="26"/>
      <c r="G78" s="26"/>
      <c r="H78" s="26"/>
      <c r="I78" s="26"/>
      <c r="J78" s="26"/>
      <c r="K78" s="26"/>
      <c r="L78" s="26"/>
      <c r="M78" s="26"/>
      <c r="N78" s="26"/>
      <c r="O78" s="26"/>
      <c r="P78" s="26"/>
    </row>
    <row r="79" spans="2:16" ht="14.25">
      <c r="B79" s="47" t="s">
        <v>144</v>
      </c>
      <c r="C79" s="26"/>
      <c r="D79" s="26"/>
      <c r="E79" s="26"/>
      <c r="F79" s="26"/>
      <c r="G79" s="26"/>
      <c r="H79" s="26"/>
      <c r="I79" s="26"/>
      <c r="J79" s="26"/>
      <c r="K79" s="26"/>
      <c r="L79" s="26"/>
      <c r="M79" s="26"/>
      <c r="N79" s="26"/>
      <c r="O79" s="26"/>
      <c r="P79" s="26"/>
    </row>
    <row r="80" spans="2:16" ht="14.25">
      <c r="B80" s="47" t="s">
        <v>145</v>
      </c>
      <c r="C80" s="26"/>
      <c r="D80" s="26"/>
      <c r="E80" s="26"/>
      <c r="F80" s="26"/>
      <c r="G80" s="26"/>
      <c r="H80" s="26"/>
      <c r="I80" s="26"/>
      <c r="J80" s="26"/>
      <c r="K80" s="26"/>
      <c r="L80" s="26"/>
      <c r="M80" s="26"/>
      <c r="N80" s="26"/>
      <c r="O80" s="26"/>
      <c r="P80" s="26"/>
    </row>
    <row r="81" spans="2:16" ht="14.25">
      <c r="B81" s="47" t="s">
        <v>146</v>
      </c>
      <c r="C81" s="26"/>
      <c r="D81" s="26"/>
      <c r="E81" s="26"/>
      <c r="F81" s="26"/>
      <c r="G81" s="26"/>
      <c r="H81" s="26"/>
      <c r="I81" s="26"/>
      <c r="J81" s="26"/>
      <c r="K81" s="26"/>
      <c r="L81" s="26"/>
      <c r="M81" s="26"/>
      <c r="N81" s="26"/>
      <c r="O81" s="26"/>
      <c r="P81" s="26"/>
    </row>
    <row r="82" spans="2:16" ht="14.25">
      <c r="B82" s="47" t="s">
        <v>147</v>
      </c>
      <c r="C82" s="26"/>
      <c r="D82" s="26"/>
      <c r="E82" s="26"/>
      <c r="F82" s="26"/>
      <c r="G82" s="26"/>
      <c r="H82" s="26"/>
      <c r="I82" s="26"/>
      <c r="J82" s="26"/>
      <c r="K82" s="26"/>
      <c r="L82" s="26"/>
      <c r="M82" s="26"/>
      <c r="N82" s="26"/>
      <c r="O82" s="26"/>
      <c r="P82" s="26"/>
    </row>
    <row r="83" spans="2:16" ht="14.25">
      <c r="B83" s="47"/>
      <c r="C83" s="26"/>
      <c r="D83" s="26"/>
      <c r="E83" s="26"/>
      <c r="F83" s="26"/>
      <c r="G83" s="26"/>
      <c r="H83" s="26"/>
      <c r="I83" s="26"/>
      <c r="J83" s="26"/>
      <c r="K83" s="26"/>
      <c r="L83" s="26"/>
      <c r="M83" s="26"/>
      <c r="N83" s="26"/>
      <c r="O83" s="26"/>
      <c r="P83" s="26"/>
    </row>
    <row r="84" spans="2:16" ht="14.25">
      <c r="B84" s="47"/>
      <c r="C84" s="26"/>
      <c r="D84" s="26"/>
      <c r="E84" s="26"/>
      <c r="F84" s="26"/>
      <c r="G84" s="26"/>
      <c r="H84" s="26"/>
      <c r="I84" s="26"/>
      <c r="J84" s="26"/>
      <c r="K84" s="26"/>
      <c r="L84" s="26"/>
      <c r="M84" s="26"/>
      <c r="N84" s="26"/>
      <c r="O84" s="26"/>
      <c r="P84" s="26"/>
    </row>
    <row r="85" spans="2:16" ht="14.25">
      <c r="B85" s="47"/>
      <c r="C85" s="26"/>
      <c r="D85" s="26"/>
      <c r="E85" s="26"/>
      <c r="F85" s="26"/>
      <c r="G85" s="26"/>
      <c r="H85" s="26"/>
      <c r="I85" s="26"/>
      <c r="J85" s="26"/>
      <c r="K85" s="26"/>
      <c r="L85" s="26"/>
      <c r="M85" s="26"/>
      <c r="N85" s="26"/>
      <c r="O85" s="26"/>
      <c r="P85" s="26"/>
    </row>
    <row r="86" spans="2:16" ht="14.25">
      <c r="B86" s="47" t="s">
        <v>148</v>
      </c>
      <c r="C86" s="26"/>
      <c r="D86" s="26"/>
      <c r="E86" s="26"/>
      <c r="F86" s="26"/>
      <c r="G86" s="26"/>
      <c r="H86" s="26"/>
      <c r="I86" s="26"/>
      <c r="J86" s="26"/>
      <c r="K86" s="26"/>
      <c r="L86" s="26"/>
      <c r="M86" s="26"/>
      <c r="N86" s="26"/>
      <c r="O86" s="26"/>
      <c r="P86" s="26"/>
    </row>
    <row r="87" spans="2:16" ht="14.25">
      <c r="B87" s="47" t="s">
        <v>149</v>
      </c>
      <c r="C87" s="26"/>
      <c r="D87" s="26"/>
      <c r="E87" s="26"/>
      <c r="F87" s="26"/>
      <c r="G87" s="26"/>
      <c r="H87" s="26"/>
      <c r="I87" s="26"/>
      <c r="J87" s="26"/>
      <c r="K87" s="26"/>
      <c r="L87" s="26"/>
      <c r="M87" s="26"/>
      <c r="N87" s="26"/>
      <c r="O87" s="26"/>
      <c r="P87" s="26"/>
    </row>
    <row r="88" spans="2:16" ht="14.25">
      <c r="B88" s="47" t="s">
        <v>150</v>
      </c>
      <c r="C88" s="26"/>
      <c r="D88" s="26"/>
      <c r="E88" s="26"/>
      <c r="F88" s="26"/>
      <c r="G88" s="26"/>
      <c r="H88" s="26"/>
      <c r="I88" s="26"/>
      <c r="J88" s="26"/>
      <c r="K88" s="26"/>
      <c r="L88" s="26"/>
      <c r="M88" s="26"/>
      <c r="N88" s="26"/>
      <c r="O88" s="26"/>
      <c r="P88" s="26"/>
    </row>
    <row r="89" spans="2:16" ht="14.25">
      <c r="B89" s="47" t="s">
        <v>151</v>
      </c>
      <c r="C89" s="26"/>
      <c r="D89" s="26"/>
      <c r="E89" s="26"/>
      <c r="F89" s="26"/>
      <c r="G89" s="26"/>
      <c r="H89" s="26"/>
      <c r="I89" s="26"/>
      <c r="J89" s="26"/>
      <c r="K89" s="26"/>
      <c r="L89" s="26"/>
      <c r="M89" s="26"/>
      <c r="N89" s="26"/>
      <c r="O89" s="26"/>
      <c r="P89" s="26"/>
    </row>
    <row r="90" spans="2:16" ht="14.25">
      <c r="B90" s="47" t="s">
        <v>152</v>
      </c>
      <c r="C90" s="26"/>
      <c r="D90" s="26"/>
      <c r="E90" s="26"/>
      <c r="F90" s="26"/>
      <c r="G90" s="26"/>
      <c r="H90" s="26"/>
      <c r="I90" s="26"/>
      <c r="J90" s="26"/>
      <c r="K90" s="26"/>
      <c r="L90" s="26"/>
      <c r="M90" s="26"/>
      <c r="N90" s="26"/>
      <c r="O90" s="26"/>
      <c r="P90" s="26"/>
    </row>
    <row r="91" spans="2:16" ht="45.75" customHeight="1">
      <c r="B91" s="357" t="s">
        <v>153</v>
      </c>
      <c r="C91" s="357"/>
      <c r="D91" s="357"/>
      <c r="E91" s="357"/>
      <c r="F91" s="357"/>
      <c r="G91" s="357"/>
      <c r="H91" s="357"/>
      <c r="I91" s="357"/>
      <c r="J91" s="357"/>
      <c r="K91" s="357"/>
      <c r="L91" s="357"/>
      <c r="M91" s="357"/>
      <c r="N91" s="357"/>
      <c r="O91" s="357"/>
      <c r="P91" s="357"/>
    </row>
    <row r="92" spans="2:16" ht="14.25">
      <c r="B92" s="49" t="s">
        <v>154</v>
      </c>
      <c r="C92" s="26"/>
      <c r="D92" s="26"/>
      <c r="E92" s="26"/>
      <c r="F92" s="26"/>
      <c r="G92" s="26"/>
      <c r="H92" s="26"/>
      <c r="I92" s="26"/>
      <c r="J92" s="26"/>
      <c r="K92" s="26"/>
      <c r="L92" s="26"/>
      <c r="M92" s="26"/>
      <c r="N92" s="26"/>
      <c r="O92" s="26"/>
      <c r="P92" s="26"/>
    </row>
    <row r="93" spans="2:16" ht="14.25">
      <c r="B93" s="47"/>
      <c r="C93" s="26"/>
      <c r="D93" s="26"/>
      <c r="E93" s="26"/>
      <c r="F93" s="26"/>
      <c r="G93" s="26"/>
      <c r="H93" s="26"/>
      <c r="I93" s="26"/>
      <c r="J93" s="26"/>
      <c r="K93" s="26"/>
      <c r="L93" s="26"/>
      <c r="M93" s="26"/>
      <c r="N93" s="26"/>
      <c r="O93" s="26"/>
      <c r="P93" s="26"/>
    </row>
    <row r="94" spans="2:16" ht="51.75" customHeight="1">
      <c r="B94" s="357" t="s">
        <v>157</v>
      </c>
      <c r="C94" s="357"/>
      <c r="D94" s="357"/>
      <c r="E94" s="357"/>
      <c r="F94" s="357"/>
      <c r="G94" s="357"/>
      <c r="H94" s="357"/>
      <c r="I94" s="357"/>
      <c r="J94" s="357"/>
      <c r="K94" s="357"/>
      <c r="L94" s="357"/>
      <c r="M94" s="357"/>
      <c r="N94" s="357"/>
      <c r="O94" s="357"/>
      <c r="P94" s="357"/>
    </row>
    <row r="95" spans="2:16" ht="14.25">
      <c r="B95" s="26"/>
      <c r="C95" s="26"/>
      <c r="D95" s="26"/>
      <c r="E95" s="26"/>
      <c r="F95" s="26"/>
      <c r="G95" s="26"/>
      <c r="H95" s="26"/>
      <c r="I95" s="26"/>
      <c r="J95" s="26"/>
      <c r="K95" s="26"/>
      <c r="L95" s="26"/>
      <c r="M95" s="26"/>
      <c r="N95" s="26"/>
      <c r="O95" s="26"/>
      <c r="P95" s="26"/>
    </row>
  </sheetData>
  <sheetProtection/>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89" t="s">
        <v>193</v>
      </c>
      <c r="B1" s="489"/>
      <c r="C1" s="489"/>
      <c r="D1" s="8">
        <f>+'Section A'!B2</f>
        <v>0</v>
      </c>
    </row>
    <row r="2" spans="1:6" ht="93.75" customHeight="1">
      <c r="A2" s="494" t="s">
        <v>198</v>
      </c>
      <c r="B2" s="494"/>
      <c r="C2" s="494"/>
      <c r="D2" s="494"/>
      <c r="E2" s="17"/>
      <c r="F2" s="17"/>
    </row>
    <row r="3" spans="1:6" ht="9" customHeight="1">
      <c r="A3" s="17"/>
      <c r="B3" s="17"/>
      <c r="C3" s="17"/>
      <c r="D3" s="17"/>
      <c r="E3" s="17"/>
      <c r="F3" s="17"/>
    </row>
    <row r="4" spans="1:6" ht="14.25">
      <c r="A4" s="232" t="s">
        <v>3</v>
      </c>
      <c r="B4" s="25" t="s">
        <v>50</v>
      </c>
      <c r="C4" s="25" t="s">
        <v>2</v>
      </c>
      <c r="D4" s="226" t="s">
        <v>291</v>
      </c>
      <c r="E4" s="17"/>
      <c r="F4" s="17"/>
    </row>
    <row r="5" spans="1:6" s="98" customFormat="1" ht="14.25">
      <c r="A5" s="231"/>
      <c r="B5" s="192"/>
      <c r="C5" s="84"/>
      <c r="D5" s="97">
        <f>ROUND(+B5*C5,2)</f>
        <v>0</v>
      </c>
      <c r="E5" s="121"/>
      <c r="F5" s="121"/>
    </row>
    <row r="6" spans="1:6" s="98" customFormat="1" ht="15" customHeight="1">
      <c r="A6" s="231"/>
      <c r="B6" s="145"/>
      <c r="C6" s="84"/>
      <c r="D6" s="130">
        <f>ROUND(+B6*C6,2)</f>
        <v>0</v>
      </c>
      <c r="E6" s="121"/>
      <c r="F6" s="121"/>
    </row>
    <row r="7" spans="1:6" s="98" customFormat="1" ht="14.25">
      <c r="A7" s="231"/>
      <c r="B7" s="197"/>
      <c r="C7" s="211" t="s">
        <v>253</v>
      </c>
      <c r="D7" s="74">
        <f>ROUND(SUM(D5:D6),2)</f>
        <v>0</v>
      </c>
      <c r="E7" s="82"/>
      <c r="F7" s="111" t="s">
        <v>305</v>
      </c>
    </row>
    <row r="8" spans="1:6" s="98" customFormat="1" ht="14.25">
      <c r="A8" s="231"/>
      <c r="B8" s="82"/>
      <c r="C8" s="89"/>
      <c r="D8" s="125"/>
      <c r="E8" s="82"/>
      <c r="F8" s="82"/>
    </row>
    <row r="9" spans="1:6" s="98" customFormat="1" ht="14.25" hidden="1">
      <c r="A9" s="345"/>
      <c r="B9" s="346"/>
      <c r="C9" s="334"/>
      <c r="D9" s="287">
        <f>ROUND(+B9*C9,2)</f>
        <v>0</v>
      </c>
      <c r="E9" s="82"/>
      <c r="F9" s="82"/>
    </row>
    <row r="10" spans="1:6" s="98" customFormat="1" ht="14.25" hidden="1">
      <c r="A10" s="345"/>
      <c r="B10" s="346"/>
      <c r="C10" s="334"/>
      <c r="D10" s="319">
        <f>ROUND(+B10*C10,2)</f>
        <v>0</v>
      </c>
      <c r="E10" s="116"/>
      <c r="F10" s="112"/>
    </row>
    <row r="11" spans="1:6" s="98" customFormat="1" ht="14.25" hidden="1">
      <c r="A11" s="345"/>
      <c r="B11" s="347"/>
      <c r="C11" s="288" t="s">
        <v>284</v>
      </c>
      <c r="D11" s="287">
        <f>ROUND(SUM(D8:D10),2)</f>
        <v>0</v>
      </c>
      <c r="E11" s="116"/>
      <c r="F11" s="111" t="s">
        <v>305</v>
      </c>
    </row>
    <row r="12" ht="14.25">
      <c r="D12" s="80"/>
    </row>
    <row r="13" spans="2:6" ht="14.25">
      <c r="B13" s="510" t="s">
        <v>53</v>
      </c>
      <c r="C13" s="510"/>
      <c r="D13" s="72">
        <f>+D11+D7</f>
        <v>0</v>
      </c>
      <c r="F13" s="136" t="s">
        <v>256</v>
      </c>
    </row>
    <row r="14" spans="3:4" s="98" customFormat="1" ht="14.25">
      <c r="C14" s="99"/>
      <c r="D14" s="102"/>
    </row>
    <row r="15" spans="1:6" s="98" customFormat="1" ht="14.25">
      <c r="A15" s="103" t="s">
        <v>51</v>
      </c>
      <c r="B15" s="104"/>
      <c r="C15" s="104"/>
      <c r="D15" s="105"/>
      <c r="E15" s="99"/>
      <c r="F15" s="137" t="s">
        <v>255</v>
      </c>
    </row>
    <row r="16" spans="1:14" s="98" customFormat="1" ht="45" customHeight="1">
      <c r="A16" s="507"/>
      <c r="B16" s="508"/>
      <c r="C16" s="508"/>
      <c r="D16" s="509"/>
      <c r="E16" s="99"/>
      <c r="F16" s="491" t="s">
        <v>321</v>
      </c>
      <c r="G16" s="491"/>
      <c r="H16" s="491"/>
      <c r="I16" s="491"/>
      <c r="J16" s="491"/>
      <c r="K16" s="491"/>
      <c r="L16" s="491"/>
      <c r="M16" s="491"/>
      <c r="N16" s="491"/>
    </row>
    <row r="18" spans="1:6" s="98" customFormat="1" ht="14.25" hidden="1">
      <c r="A18" s="308" t="s">
        <v>52</v>
      </c>
      <c r="B18" s="311"/>
      <c r="C18" s="311"/>
      <c r="D18" s="312"/>
      <c r="F18" s="137" t="s">
        <v>255</v>
      </c>
    </row>
    <row r="19" spans="1:14" s="98" customFormat="1" ht="45" customHeight="1" hidden="1">
      <c r="A19" s="499"/>
      <c r="B19" s="500"/>
      <c r="C19" s="500"/>
      <c r="D19" s="501"/>
      <c r="F19" s="491" t="s">
        <v>321</v>
      </c>
      <c r="G19" s="491"/>
      <c r="H19" s="491"/>
      <c r="I19" s="491"/>
      <c r="J19" s="491"/>
      <c r="K19" s="491"/>
      <c r="L19" s="491"/>
      <c r="M19" s="491"/>
      <c r="N19" s="491"/>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489" t="s">
        <v>193</v>
      </c>
      <c r="B1" s="489"/>
      <c r="C1" s="489"/>
      <c r="D1" s="8">
        <f>+'Section A'!B2</f>
        <v>0</v>
      </c>
    </row>
    <row r="2" spans="1:6" ht="43.5" customHeight="1">
      <c r="A2" s="511" t="s">
        <v>100</v>
      </c>
      <c r="B2" s="511"/>
      <c r="C2" s="511"/>
      <c r="D2" s="511"/>
      <c r="E2" s="17"/>
      <c r="F2" s="17"/>
    </row>
    <row r="3" spans="1:6" ht="17.25" customHeight="1">
      <c r="A3" s="236" t="s">
        <v>3</v>
      </c>
      <c r="B3" s="65" t="s">
        <v>54</v>
      </c>
      <c r="C3" s="65" t="s">
        <v>34</v>
      </c>
      <c r="D3" s="226" t="s">
        <v>292</v>
      </c>
      <c r="E3" s="17"/>
      <c r="F3" s="17"/>
    </row>
    <row r="4" spans="1:6" s="98" customFormat="1" ht="14.25">
      <c r="A4" s="239"/>
      <c r="B4" s="82"/>
      <c r="C4" s="84"/>
      <c r="D4" s="97">
        <f>ROUND(B4*C4,2)</f>
        <v>0</v>
      </c>
      <c r="E4" s="82"/>
      <c r="F4" s="82"/>
    </row>
    <row r="5" spans="1:6" s="98" customFormat="1" ht="14.25">
      <c r="A5" s="237"/>
      <c r="B5" s="82"/>
      <c r="C5" s="84"/>
      <c r="D5" s="97">
        <f>ROUND(B5*C5,2)</f>
        <v>0</v>
      </c>
      <c r="E5" s="82"/>
      <c r="F5" s="82"/>
    </row>
    <row r="6" spans="1:4" s="98" customFormat="1" ht="14.25">
      <c r="A6" s="237"/>
      <c r="B6" s="82"/>
      <c r="C6" s="84"/>
      <c r="D6" s="97">
        <f>ROUND(B6*C6,2)</f>
        <v>0</v>
      </c>
    </row>
    <row r="7" spans="1:4" s="98" customFormat="1" ht="14.25">
      <c r="A7" s="237"/>
      <c r="B7" s="82"/>
      <c r="C7" s="84"/>
      <c r="D7" s="97">
        <f>ROUND(B7*C7,2)</f>
        <v>0</v>
      </c>
    </row>
    <row r="8" spans="1:4" s="98" customFormat="1" ht="14.25">
      <c r="A8" s="237"/>
      <c r="B8" s="82"/>
      <c r="C8" s="84"/>
      <c r="D8" s="97">
        <f>ROUND(B8*C8,2)</f>
        <v>0</v>
      </c>
    </row>
    <row r="9" spans="1:4" s="98" customFormat="1" ht="14.25">
      <c r="A9" s="237"/>
      <c r="B9" s="82"/>
      <c r="C9" s="84"/>
      <c r="D9" s="130">
        <f>ROUND(B9*C9,2)</f>
        <v>0</v>
      </c>
    </row>
    <row r="10" spans="1:6" s="98" customFormat="1" ht="14.25">
      <c r="A10" s="237"/>
      <c r="B10" s="197"/>
      <c r="C10" s="211" t="s">
        <v>42</v>
      </c>
      <c r="D10" s="74">
        <f>ROUND(SUM(D4:D9),2)</f>
        <v>0</v>
      </c>
      <c r="F10" s="111" t="s">
        <v>305</v>
      </c>
    </row>
    <row r="11" spans="1:4" s="98" customFormat="1" ht="14.25">
      <c r="A11" s="237"/>
      <c r="C11" s="128"/>
      <c r="D11" s="102"/>
    </row>
    <row r="12" spans="1:4" s="98" customFormat="1" ht="14.25" hidden="1">
      <c r="A12" s="297"/>
      <c r="B12" s="315"/>
      <c r="C12" s="334"/>
      <c r="D12" s="287">
        <f>ROUND(B12*C12,2)</f>
        <v>0</v>
      </c>
    </row>
    <row r="13" spans="1:4" s="98" customFormat="1" ht="14.25" hidden="1">
      <c r="A13" s="297"/>
      <c r="B13" s="315"/>
      <c r="C13" s="334"/>
      <c r="D13" s="319">
        <f>ROUND(B13*C13,2)</f>
        <v>0</v>
      </c>
    </row>
    <row r="14" spans="1:6" s="98" customFormat="1" ht="14.25" hidden="1">
      <c r="A14" s="348"/>
      <c r="B14" s="347"/>
      <c r="C14" s="288" t="s">
        <v>36</v>
      </c>
      <c r="D14" s="287">
        <f>ROUND(SUM(D11:D13),2)</f>
        <v>0</v>
      </c>
      <c r="F14" s="111" t="s">
        <v>305</v>
      </c>
    </row>
    <row r="15" ht="14.25">
      <c r="D15" s="80"/>
    </row>
    <row r="16" spans="2:6" ht="14.25">
      <c r="B16" s="510" t="s">
        <v>57</v>
      </c>
      <c r="C16" s="510"/>
      <c r="D16" s="72">
        <f>+D10+D14</f>
        <v>0</v>
      </c>
      <c r="F16" s="136" t="s">
        <v>256</v>
      </c>
    </row>
    <row r="17" spans="3:23" s="98" customFormat="1" ht="14.25">
      <c r="C17" s="128"/>
      <c r="D17" s="102"/>
      <c r="O17" s="116"/>
      <c r="P17" s="116"/>
      <c r="Q17" s="116"/>
      <c r="R17" s="116"/>
      <c r="S17" s="505"/>
      <c r="T17" s="505"/>
      <c r="U17" s="116"/>
      <c r="V17" s="116"/>
      <c r="W17" s="123"/>
    </row>
    <row r="18" spans="1:23" s="98" customFormat="1" ht="14.25">
      <c r="A18" s="103" t="s">
        <v>55</v>
      </c>
      <c r="B18" s="104"/>
      <c r="C18" s="104"/>
      <c r="D18" s="105"/>
      <c r="F18" s="137" t="s">
        <v>255</v>
      </c>
      <c r="O18" s="504"/>
      <c r="P18" s="504"/>
      <c r="Q18" s="116"/>
      <c r="R18" s="116"/>
      <c r="S18" s="503"/>
      <c r="T18" s="503"/>
      <c r="U18" s="116"/>
      <c r="V18" s="116"/>
      <c r="W18" s="126"/>
    </row>
    <row r="19" spans="1:23" s="98" customFormat="1" ht="45" customHeight="1">
      <c r="A19" s="507"/>
      <c r="B19" s="508"/>
      <c r="C19" s="508"/>
      <c r="D19" s="509"/>
      <c r="F19" s="491" t="s">
        <v>321</v>
      </c>
      <c r="G19" s="491"/>
      <c r="H19" s="491"/>
      <c r="I19" s="491"/>
      <c r="J19" s="491"/>
      <c r="K19" s="491"/>
      <c r="L19" s="491"/>
      <c r="M19" s="491"/>
      <c r="N19" s="491"/>
      <c r="O19" s="504"/>
      <c r="P19" s="504"/>
      <c r="Q19" s="116"/>
      <c r="R19" s="116"/>
      <c r="S19" s="504"/>
      <c r="T19" s="504"/>
      <c r="U19" s="116"/>
      <c r="V19" s="116"/>
      <c r="W19" s="127"/>
    </row>
    <row r="21" spans="1:6" s="98" customFormat="1" ht="14.25" hidden="1">
      <c r="A21" s="308" t="s">
        <v>56</v>
      </c>
      <c r="B21" s="311"/>
      <c r="C21" s="311"/>
      <c r="D21" s="312"/>
      <c r="F21" s="137" t="s">
        <v>255</v>
      </c>
    </row>
    <row r="22" spans="1:14" s="98" customFormat="1" ht="45" customHeight="1" hidden="1">
      <c r="A22" s="499"/>
      <c r="B22" s="500"/>
      <c r="C22" s="500"/>
      <c r="D22" s="501"/>
      <c r="F22" s="491" t="s">
        <v>321</v>
      </c>
      <c r="G22" s="491"/>
      <c r="H22" s="491"/>
      <c r="I22" s="491"/>
      <c r="J22" s="491"/>
      <c r="K22" s="491"/>
      <c r="L22" s="491"/>
      <c r="M22" s="491"/>
      <c r="N22" s="491"/>
    </row>
  </sheetData>
  <sheetProtection sheet="1" objects="1" scenarios="1" formatCells="0" formatRows="0" insertRows="0" deleteRows="0" sort="0"/>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89" t="s">
        <v>193</v>
      </c>
      <c r="B1" s="489"/>
      <c r="C1" s="8">
        <f>+'Section A'!B2</f>
        <v>0</v>
      </c>
    </row>
    <row r="2" spans="1:4" ht="66.75" customHeight="1">
      <c r="A2" s="514" t="s">
        <v>202</v>
      </c>
      <c r="B2" s="514"/>
      <c r="C2" s="514"/>
      <c r="D2" s="17"/>
    </row>
    <row r="3" spans="1:4" ht="13.5" customHeight="1">
      <c r="A3" s="521" t="s">
        <v>199</v>
      </c>
      <c r="B3" s="522"/>
      <c r="C3" s="522"/>
      <c r="D3" s="17"/>
    </row>
    <row r="4" spans="1:4" ht="90" customHeight="1">
      <c r="A4" s="514" t="s">
        <v>200</v>
      </c>
      <c r="B4" s="514"/>
      <c r="C4" s="514"/>
      <c r="D4" s="17"/>
    </row>
    <row r="5" spans="1:4" ht="8.25" customHeight="1">
      <c r="A5" s="523"/>
      <c r="B5" s="523"/>
      <c r="C5" s="523"/>
      <c r="D5" s="17"/>
    </row>
    <row r="6" spans="1:4" ht="15" customHeight="1">
      <c r="A6" s="516" t="s">
        <v>3</v>
      </c>
      <c r="B6" s="517"/>
      <c r="C6" s="515" t="s">
        <v>293</v>
      </c>
      <c r="D6" s="17"/>
    </row>
    <row r="7" spans="1:4" ht="14.25">
      <c r="A7" s="518"/>
      <c r="B7" s="519"/>
      <c r="C7" s="515"/>
      <c r="D7" s="17"/>
    </row>
    <row r="8" spans="1:4" s="98" customFormat="1" ht="14.25">
      <c r="A8" s="520"/>
      <c r="B8" s="520"/>
      <c r="C8" s="84">
        <v>0</v>
      </c>
      <c r="D8" s="82"/>
    </row>
    <row r="9" spans="1:4" s="98" customFormat="1" ht="14.25">
      <c r="A9" s="513"/>
      <c r="B9" s="513"/>
      <c r="C9" s="129">
        <v>0</v>
      </c>
      <c r="D9" s="82"/>
    </row>
    <row r="10" spans="1:4" s="98" customFormat="1" ht="14.25">
      <c r="A10" s="513"/>
      <c r="B10" s="513"/>
      <c r="C10" s="129">
        <v>0</v>
      </c>
      <c r="D10" s="82"/>
    </row>
    <row r="11" spans="1:3" s="98" customFormat="1" ht="14.25">
      <c r="A11" s="513"/>
      <c r="B11" s="513"/>
      <c r="C11" s="146">
        <v>0</v>
      </c>
    </row>
    <row r="12" spans="1:5" s="98" customFormat="1" ht="14.25">
      <c r="A12" s="198"/>
      <c r="B12" s="211" t="s">
        <v>42</v>
      </c>
      <c r="C12" s="74">
        <f>ROUND(SUM(C8:C11),2)</f>
        <v>0</v>
      </c>
      <c r="E12" s="111" t="s">
        <v>309</v>
      </c>
    </row>
    <row r="13" spans="1:3" s="98" customFormat="1" ht="14.25">
      <c r="A13" s="513"/>
      <c r="B13" s="513"/>
      <c r="C13" s="102"/>
    </row>
    <row r="14" spans="1:3" s="98" customFormat="1" ht="14.25" hidden="1">
      <c r="A14" s="512"/>
      <c r="B14" s="512"/>
      <c r="C14" s="303"/>
    </row>
    <row r="15" spans="1:3" s="98" customFormat="1" ht="14.25" hidden="1">
      <c r="A15" s="512"/>
      <c r="B15" s="512"/>
      <c r="C15" s="304"/>
    </row>
    <row r="16" spans="1:5" s="98" customFormat="1" ht="14.25" hidden="1">
      <c r="A16" s="349"/>
      <c r="B16" s="288" t="s">
        <v>36</v>
      </c>
      <c r="C16" s="287">
        <f>ROUND(SUM(C13:C15),2)</f>
        <v>0</v>
      </c>
      <c r="E16" s="111" t="s">
        <v>309</v>
      </c>
    </row>
    <row r="17" ht="14.25">
      <c r="C17" s="20"/>
    </row>
    <row r="18" spans="2:5" ht="14.25">
      <c r="B18" s="233" t="s">
        <v>306</v>
      </c>
      <c r="C18" s="72">
        <f>+C12+C16</f>
        <v>0</v>
      </c>
      <c r="E18" s="136" t="s">
        <v>256</v>
      </c>
    </row>
    <row r="19" spans="1:3" s="98" customFormat="1" ht="14.25">
      <c r="A19" s="194"/>
      <c r="B19" s="128"/>
      <c r="C19" s="102"/>
    </row>
    <row r="20" spans="1:5" s="98" customFormat="1" ht="14.25">
      <c r="A20" s="103" t="s">
        <v>101</v>
      </c>
      <c r="B20" s="104"/>
      <c r="C20" s="105"/>
      <c r="E20" s="137" t="s">
        <v>255</v>
      </c>
    </row>
    <row r="21" spans="1:13" s="98" customFormat="1" ht="45" customHeight="1">
      <c r="A21" s="507"/>
      <c r="B21" s="508"/>
      <c r="C21" s="509"/>
      <c r="E21" s="491" t="s">
        <v>321</v>
      </c>
      <c r="F21" s="491"/>
      <c r="G21" s="491"/>
      <c r="H21" s="491"/>
      <c r="I21" s="491"/>
      <c r="J21" s="491"/>
      <c r="K21" s="491"/>
      <c r="L21" s="491"/>
      <c r="M21" s="491"/>
    </row>
    <row r="22" ht="14.25" customHeight="1">
      <c r="E22"/>
    </row>
    <row r="23" spans="1:5" s="98" customFormat="1" ht="14.25" hidden="1">
      <c r="A23" s="308" t="s">
        <v>102</v>
      </c>
      <c r="B23" s="311"/>
      <c r="C23" s="312"/>
      <c r="E23" s="137" t="s">
        <v>255</v>
      </c>
    </row>
    <row r="24" spans="1:13" s="98" customFormat="1" ht="45" customHeight="1" hidden="1">
      <c r="A24" s="499"/>
      <c r="B24" s="500"/>
      <c r="C24" s="501"/>
      <c r="E24" s="491" t="s">
        <v>321</v>
      </c>
      <c r="F24" s="491"/>
      <c r="G24" s="491"/>
      <c r="H24" s="491"/>
      <c r="I24" s="491"/>
      <c r="J24" s="491"/>
      <c r="K24" s="491"/>
      <c r="L24" s="491"/>
      <c r="M24" s="491"/>
    </row>
  </sheetData>
  <sheetProtection sheet="1" objects="1" scenarios="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89" t="s">
        <v>193</v>
      </c>
      <c r="B1" s="489"/>
      <c r="C1" s="489"/>
      <c r="D1" s="489"/>
      <c r="E1" s="489"/>
      <c r="F1" s="489"/>
      <c r="G1" s="8">
        <f>+'Section A'!B2</f>
        <v>0</v>
      </c>
    </row>
    <row r="2" spans="1:7" ht="46.5" customHeight="1">
      <c r="A2" s="524" t="s">
        <v>263</v>
      </c>
      <c r="B2" s="524"/>
      <c r="C2" s="524"/>
      <c r="D2" s="524"/>
      <c r="E2" s="524"/>
      <c r="F2" s="524"/>
      <c r="G2" s="524"/>
    </row>
    <row r="3" spans="1:7" ht="26.25">
      <c r="A3" s="224" t="s">
        <v>60</v>
      </c>
      <c r="B3" s="496" t="s">
        <v>295</v>
      </c>
      <c r="C3" s="496"/>
      <c r="D3" s="18" t="s">
        <v>58</v>
      </c>
      <c r="E3" s="18" t="s">
        <v>59</v>
      </c>
      <c r="F3" s="18" t="s">
        <v>50</v>
      </c>
      <c r="G3" s="225" t="s">
        <v>296</v>
      </c>
    </row>
    <row r="4" spans="1:7" s="98" customFormat="1" ht="14.25">
      <c r="A4" s="223"/>
      <c r="B4" s="525"/>
      <c r="C4" s="525"/>
      <c r="D4" s="114"/>
      <c r="E4" s="193"/>
      <c r="F4" s="93"/>
      <c r="G4" s="97">
        <f>ROUND(+D4*F4,2)</f>
        <v>0</v>
      </c>
    </row>
    <row r="5" spans="1:7" s="98" customFormat="1" ht="15" customHeight="1">
      <c r="A5" s="223"/>
      <c r="B5" s="525"/>
      <c r="C5" s="525"/>
      <c r="D5" s="114"/>
      <c r="E5" s="193"/>
      <c r="F5" s="93"/>
      <c r="G5" s="130">
        <f>ROUND(+D5*F5,2)</f>
        <v>0</v>
      </c>
    </row>
    <row r="6" spans="1:9" s="98" customFormat="1" ht="14.25">
      <c r="A6" s="223"/>
      <c r="B6" s="525"/>
      <c r="C6" s="525"/>
      <c r="D6" s="94"/>
      <c r="E6" s="199"/>
      <c r="F6" s="199" t="s">
        <v>253</v>
      </c>
      <c r="G6" s="74">
        <f>ROUND(SUM(G4:G5),2)</f>
        <v>0</v>
      </c>
      <c r="I6" s="111" t="s">
        <v>283</v>
      </c>
    </row>
    <row r="7" spans="1:9" s="98" customFormat="1" ht="14.25">
      <c r="A7" s="235"/>
      <c r="B7" s="525"/>
      <c r="C7" s="525"/>
      <c r="D7" s="94"/>
      <c r="E7" s="201"/>
      <c r="F7" s="201"/>
      <c r="G7" s="97"/>
      <c r="I7" s="111"/>
    </row>
    <row r="8" spans="1:7" s="98" customFormat="1" ht="14.25" hidden="1">
      <c r="A8" s="345"/>
      <c r="B8" s="526"/>
      <c r="C8" s="526"/>
      <c r="D8" s="318"/>
      <c r="E8" s="333"/>
      <c r="F8" s="350"/>
      <c r="G8" s="287">
        <f>ROUND(+D8*F8,2)</f>
        <v>0</v>
      </c>
    </row>
    <row r="9" spans="1:7" s="98" customFormat="1" ht="14.25" hidden="1">
      <c r="A9" s="345"/>
      <c r="B9" s="526"/>
      <c r="C9" s="526"/>
      <c r="D9" s="318"/>
      <c r="E9" s="333"/>
      <c r="F9" s="350"/>
      <c r="G9" s="319">
        <f>ROUND(+D9*F9,2)</f>
        <v>0</v>
      </c>
    </row>
    <row r="10" spans="1:9" s="98" customFormat="1" ht="14.25" hidden="1">
      <c r="A10" s="351"/>
      <c r="B10" s="527"/>
      <c r="C10" s="527"/>
      <c r="D10" s="339"/>
      <c r="E10" s="288"/>
      <c r="F10" s="288" t="s">
        <v>284</v>
      </c>
      <c r="G10" s="287">
        <f>ROUND(SUM(G7:G9),2)</f>
        <v>0</v>
      </c>
      <c r="I10" s="111" t="s">
        <v>283</v>
      </c>
    </row>
    <row r="11" spans="1:9" s="98" customFormat="1" ht="14.25">
      <c r="A11" s="243"/>
      <c r="B11" s="240"/>
      <c r="C11" s="240"/>
      <c r="D11" s="94"/>
      <c r="E11" s="200"/>
      <c r="F11" s="200"/>
      <c r="G11" s="97"/>
      <c r="I11" s="111"/>
    </row>
    <row r="12" spans="1:9" s="98" customFormat="1" ht="14.25">
      <c r="A12" s="243"/>
      <c r="B12" s="240"/>
      <c r="C12" s="240"/>
      <c r="D12" s="94"/>
      <c r="E12" s="200"/>
      <c r="F12" s="247" t="s">
        <v>307</v>
      </c>
      <c r="G12" s="74">
        <f>+G10+G6</f>
        <v>0</v>
      </c>
      <c r="I12" s="111"/>
    </row>
    <row r="13" spans="3:7" s="98" customFormat="1" ht="14.25">
      <c r="C13" s="99"/>
      <c r="G13" s="102"/>
    </row>
    <row r="14" spans="1:9" s="98" customFormat="1" ht="14.25">
      <c r="A14" s="103" t="s">
        <v>310</v>
      </c>
      <c r="B14" s="104"/>
      <c r="C14" s="104"/>
      <c r="D14" s="104"/>
      <c r="E14" s="104"/>
      <c r="F14" s="104"/>
      <c r="G14" s="124"/>
      <c r="I14" s="137" t="s">
        <v>255</v>
      </c>
    </row>
    <row r="15" spans="1:9" s="98" customFormat="1" ht="45" customHeight="1">
      <c r="A15" s="507"/>
      <c r="B15" s="508"/>
      <c r="C15" s="508"/>
      <c r="D15" s="508"/>
      <c r="E15" s="508"/>
      <c r="F15" s="508"/>
      <c r="G15" s="509"/>
      <c r="I15" s="137" t="s">
        <v>318</v>
      </c>
    </row>
    <row r="17" spans="1:9" s="98" customFormat="1" ht="14.25" hidden="1">
      <c r="A17" s="308" t="s">
        <v>311</v>
      </c>
      <c r="B17" s="332"/>
      <c r="C17" s="311"/>
      <c r="D17" s="311"/>
      <c r="E17" s="311"/>
      <c r="F17" s="311"/>
      <c r="G17" s="342"/>
      <c r="I17" s="137" t="s">
        <v>255</v>
      </c>
    </row>
    <row r="18" spans="1:9" s="98" customFormat="1" ht="45" customHeight="1" hidden="1">
      <c r="A18" s="499"/>
      <c r="B18" s="500"/>
      <c r="C18" s="500"/>
      <c r="D18" s="500"/>
      <c r="E18" s="500"/>
      <c r="F18" s="500"/>
      <c r="G18" s="501"/>
      <c r="I18" s="137" t="s">
        <v>318</v>
      </c>
    </row>
    <row r="19" spans="1:7" s="98" customFormat="1" ht="14.25">
      <c r="A19" s="94"/>
      <c r="B19" s="94"/>
      <c r="C19" s="94"/>
      <c r="D19" s="94"/>
      <c r="E19" s="117"/>
      <c r="F19" s="117"/>
      <c r="G19" s="97"/>
    </row>
    <row r="20" spans="1:7" ht="14.25">
      <c r="A20" s="225" t="s">
        <v>294</v>
      </c>
      <c r="B20" s="225" t="s">
        <v>43</v>
      </c>
      <c r="C20" s="66" t="s">
        <v>44</v>
      </c>
      <c r="D20" s="66" t="s">
        <v>45</v>
      </c>
      <c r="E20" s="66" t="s">
        <v>46</v>
      </c>
      <c r="F20" s="66" t="s">
        <v>47</v>
      </c>
      <c r="G20" s="225"/>
    </row>
    <row r="21" spans="1:7" s="98" customFormat="1" ht="14.25">
      <c r="A21" s="223"/>
      <c r="B21" s="223"/>
      <c r="C21" s="114"/>
      <c r="D21" s="193"/>
      <c r="E21" s="96"/>
      <c r="F21" s="96"/>
      <c r="G21" s="97">
        <f>ROUND(C21*E21*F21,2)</f>
        <v>0</v>
      </c>
    </row>
    <row r="22" spans="1:7" s="98" customFormat="1" ht="14.25">
      <c r="A22" s="223"/>
      <c r="B22" s="223"/>
      <c r="C22" s="114"/>
      <c r="D22" s="193"/>
      <c r="E22" s="96"/>
      <c r="F22" s="96"/>
      <c r="G22" s="130">
        <f>ROUND(C22*E22*F22,2)</f>
        <v>0</v>
      </c>
    </row>
    <row r="23" spans="1:9" s="98" customFormat="1" ht="14.25">
      <c r="A23" s="223"/>
      <c r="B23" s="198"/>
      <c r="C23" s="99"/>
      <c r="D23" s="194"/>
      <c r="E23" s="197"/>
      <c r="F23" s="199" t="s">
        <v>253</v>
      </c>
      <c r="G23" s="74">
        <f>ROUND(SUM(G21:G22),2)</f>
        <v>0</v>
      </c>
      <c r="I23" s="111" t="s">
        <v>283</v>
      </c>
    </row>
    <row r="24" spans="1:7" s="98" customFormat="1" ht="14.25">
      <c r="A24" s="223"/>
      <c r="B24" s="223"/>
      <c r="C24" s="99"/>
      <c r="D24" s="194"/>
      <c r="G24" s="102"/>
    </row>
    <row r="25" spans="1:7" s="98" customFormat="1" ht="14.25" hidden="1">
      <c r="A25" s="345"/>
      <c r="B25" s="345"/>
      <c r="C25" s="318"/>
      <c r="D25" s="333"/>
      <c r="E25" s="317"/>
      <c r="F25" s="317"/>
      <c r="G25" s="287">
        <f>ROUND(C25*E25*F25,2)</f>
        <v>0</v>
      </c>
    </row>
    <row r="26" spans="1:7" s="98" customFormat="1" ht="14.25" hidden="1">
      <c r="A26" s="345"/>
      <c r="B26" s="345"/>
      <c r="C26" s="318"/>
      <c r="D26" s="333"/>
      <c r="E26" s="317"/>
      <c r="F26" s="317"/>
      <c r="G26" s="319">
        <f>ROUND(C26*E26*F26,2)</f>
        <v>0</v>
      </c>
    </row>
    <row r="27" spans="1:9" s="98" customFormat="1" ht="14.25" hidden="1">
      <c r="A27" s="351"/>
      <c r="B27" s="290"/>
      <c r="C27" s="344"/>
      <c r="D27" s="290"/>
      <c r="E27" s="347"/>
      <c r="F27" s="288" t="s">
        <v>284</v>
      </c>
      <c r="G27" s="287">
        <f>ROUND(SUM(G24:G26),2)</f>
        <v>0</v>
      </c>
      <c r="I27" s="111" t="s">
        <v>283</v>
      </c>
    </row>
    <row r="28" spans="1:9" s="98" customFormat="1" ht="14.25">
      <c r="A28" s="243"/>
      <c r="C28" s="99"/>
      <c r="E28" s="196"/>
      <c r="F28" s="200"/>
      <c r="G28" s="97"/>
      <c r="I28" s="111"/>
    </row>
    <row r="29" spans="1:9" s="98" customFormat="1" ht="14.25">
      <c r="A29" s="243"/>
      <c r="C29" s="99"/>
      <c r="E29" s="196"/>
      <c r="F29" s="247" t="s">
        <v>308</v>
      </c>
      <c r="G29" s="74">
        <f>+G27+G23</f>
        <v>0</v>
      </c>
      <c r="I29" s="111"/>
    </row>
    <row r="30" spans="3:7" s="98" customFormat="1" ht="14.25">
      <c r="C30" s="99"/>
      <c r="G30" s="102"/>
    </row>
    <row r="31" spans="1:9" s="98" customFormat="1" ht="14.25">
      <c r="A31" s="249" t="s">
        <v>312</v>
      </c>
      <c r="B31" s="104"/>
      <c r="C31" s="104"/>
      <c r="D31" s="104"/>
      <c r="E31" s="104"/>
      <c r="F31" s="104"/>
      <c r="G31" s="124"/>
      <c r="I31" s="137" t="s">
        <v>255</v>
      </c>
    </row>
    <row r="32" spans="1:17" s="98" customFormat="1" ht="45" customHeight="1">
      <c r="A32" s="507"/>
      <c r="B32" s="508"/>
      <c r="C32" s="508"/>
      <c r="D32" s="508"/>
      <c r="E32" s="508"/>
      <c r="F32" s="508"/>
      <c r="G32" s="509"/>
      <c r="I32" s="491" t="s">
        <v>321</v>
      </c>
      <c r="J32" s="491"/>
      <c r="K32" s="491"/>
      <c r="L32" s="491"/>
      <c r="M32" s="491"/>
      <c r="N32" s="491"/>
      <c r="O32" s="491"/>
      <c r="P32" s="491"/>
      <c r="Q32" s="491"/>
    </row>
    <row r="34" spans="1:9" s="98" customFormat="1" ht="14.25" hidden="1">
      <c r="A34" s="308" t="s">
        <v>313</v>
      </c>
      <c r="B34" s="332"/>
      <c r="C34" s="311"/>
      <c r="D34" s="311"/>
      <c r="E34" s="311"/>
      <c r="F34" s="311"/>
      <c r="G34" s="342"/>
      <c r="I34" s="137" t="s">
        <v>255</v>
      </c>
    </row>
    <row r="35" spans="1:17" s="98" customFormat="1" ht="45" customHeight="1" hidden="1">
      <c r="A35" s="499"/>
      <c r="B35" s="500"/>
      <c r="C35" s="500"/>
      <c r="D35" s="500"/>
      <c r="E35" s="500"/>
      <c r="F35" s="500"/>
      <c r="G35" s="501"/>
      <c r="I35" s="491" t="s">
        <v>321</v>
      </c>
      <c r="J35" s="491"/>
      <c r="K35" s="491"/>
      <c r="L35" s="491"/>
      <c r="M35" s="491"/>
      <c r="N35" s="491"/>
      <c r="O35" s="491"/>
      <c r="P35" s="491"/>
      <c r="Q35" s="491"/>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B14" sqref="B14"/>
    </sheetView>
  </sheetViews>
  <sheetFormatPr defaultColWidth="9.140625" defaultRowHeight="15"/>
  <cols>
    <col min="1" max="1" width="40.00390625" style="291" customWidth="1"/>
    <col min="2" max="2" width="76.7109375" style="291" customWidth="1"/>
    <col min="3" max="3" width="16.57421875" style="291" customWidth="1"/>
    <col min="4" max="4" width="2.28125" style="291" customWidth="1"/>
    <col min="5" max="16384" width="9.140625" style="291" customWidth="1"/>
  </cols>
  <sheetData>
    <row r="1" spans="1:3" ht="30" customHeight="1">
      <c r="A1" s="528" t="s">
        <v>193</v>
      </c>
      <c r="B1" s="528"/>
      <c r="C1" s="290">
        <f>+'Section A'!B2</f>
        <v>0</v>
      </c>
    </row>
    <row r="2" spans="1:3" ht="63" customHeight="1">
      <c r="A2" s="529" t="s">
        <v>204</v>
      </c>
      <c r="B2" s="529"/>
      <c r="C2" s="529"/>
    </row>
    <row r="3" spans="1:3" ht="25.5" customHeight="1">
      <c r="A3" s="292" t="s">
        <v>21</v>
      </c>
      <c r="B3" s="292" t="s">
        <v>61</v>
      </c>
      <c r="C3" s="292" t="s">
        <v>297</v>
      </c>
    </row>
    <row r="4" spans="1:6" ht="15" customHeight="1">
      <c r="A4" s="293"/>
      <c r="B4" s="294"/>
      <c r="C4" s="295"/>
      <c r="E4" s="296" t="s">
        <v>78</v>
      </c>
      <c r="F4" s="296"/>
    </row>
    <row r="5" spans="1:6" ht="15" customHeight="1">
      <c r="A5" s="297"/>
      <c r="B5" s="297"/>
      <c r="C5" s="298"/>
      <c r="E5" s="299" t="s">
        <v>78</v>
      </c>
      <c r="F5" s="300"/>
    </row>
    <row r="6" spans="1:5" ht="14.25">
      <c r="A6" s="297"/>
      <c r="B6" s="286" t="s">
        <v>42</v>
      </c>
      <c r="C6" s="287">
        <f>ROUND(SUM(C4:C5),2)</f>
        <v>0</v>
      </c>
      <c r="E6" s="301" t="s">
        <v>309</v>
      </c>
    </row>
    <row r="7" spans="1:3" ht="14.25">
      <c r="A7" s="297"/>
      <c r="B7" s="297"/>
      <c r="C7" s="302"/>
    </row>
    <row r="8" spans="1:3" ht="14.25">
      <c r="A8" s="297"/>
      <c r="B8" s="297"/>
      <c r="C8" s="303"/>
    </row>
    <row r="9" spans="1:3" ht="14.25">
      <c r="A9" s="297"/>
      <c r="B9" s="297"/>
      <c r="C9" s="304"/>
    </row>
    <row r="10" spans="1:5" ht="14.25">
      <c r="A10" s="305"/>
      <c r="B10" s="288" t="s">
        <v>36</v>
      </c>
      <c r="C10" s="287">
        <f>ROUND(SUM(C7:C9),2)</f>
        <v>0</v>
      </c>
      <c r="E10" s="301" t="s">
        <v>309</v>
      </c>
    </row>
    <row r="11" spans="1:3" ht="14.25">
      <c r="A11" s="290"/>
      <c r="B11" s="290"/>
      <c r="C11" s="306"/>
    </row>
    <row r="12" spans="1:5" ht="14.25">
      <c r="A12" s="290"/>
      <c r="B12" s="289" t="s">
        <v>64</v>
      </c>
      <c r="C12" s="287">
        <f>+C10+C6</f>
        <v>0</v>
      </c>
      <c r="E12" s="307" t="s">
        <v>256</v>
      </c>
    </row>
    <row r="13" spans="1:3" ht="14.25">
      <c r="A13" s="290"/>
      <c r="B13" s="290"/>
      <c r="C13" s="302"/>
    </row>
    <row r="14" spans="1:5" ht="14.25">
      <c r="A14" s="308" t="s">
        <v>62</v>
      </c>
      <c r="B14" s="309"/>
      <c r="C14" s="310"/>
      <c r="E14" s="301" t="s">
        <v>255</v>
      </c>
    </row>
    <row r="15" spans="1:13" ht="45" customHeight="1">
      <c r="A15" s="499"/>
      <c r="B15" s="500"/>
      <c r="C15" s="501"/>
      <c r="E15" s="530" t="s">
        <v>321</v>
      </c>
      <c r="F15" s="530"/>
      <c r="G15" s="530"/>
      <c r="H15" s="530"/>
      <c r="I15" s="530"/>
      <c r="J15" s="530"/>
      <c r="K15" s="530"/>
      <c r="L15" s="530"/>
      <c r="M15" s="530"/>
    </row>
    <row r="16" spans="1:5" ht="14.25">
      <c r="A16" s="290"/>
      <c r="B16" s="290"/>
      <c r="C16" s="290"/>
      <c r="E16" s="301"/>
    </row>
    <row r="17" spans="1:5" ht="14.25">
      <c r="A17" s="308" t="s">
        <v>63</v>
      </c>
      <c r="B17" s="311"/>
      <c r="C17" s="312"/>
      <c r="E17" s="301" t="s">
        <v>255</v>
      </c>
    </row>
    <row r="18" spans="1:13" ht="45" customHeight="1">
      <c r="A18" s="499"/>
      <c r="B18" s="500"/>
      <c r="C18" s="501"/>
      <c r="E18" s="530" t="s">
        <v>321</v>
      </c>
      <c r="F18" s="530"/>
      <c r="G18" s="530"/>
      <c r="H18" s="530"/>
      <c r="I18" s="530"/>
      <c r="J18" s="530"/>
      <c r="K18" s="530"/>
      <c r="L18" s="530"/>
      <c r="M18" s="530"/>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5" sqref="A5"/>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489" t="s">
        <v>193</v>
      </c>
      <c r="B1" s="489"/>
      <c r="C1" s="489"/>
      <c r="D1" s="489"/>
      <c r="E1" s="489"/>
      <c r="F1" s="8">
        <f>+'Section A'!B2</f>
        <v>0</v>
      </c>
    </row>
    <row r="2" spans="1:6" ht="67.5" customHeight="1">
      <c r="A2" s="490" t="s">
        <v>262</v>
      </c>
      <c r="B2" s="490"/>
      <c r="C2" s="490"/>
      <c r="D2" s="490"/>
      <c r="E2" s="490"/>
      <c r="F2" s="490"/>
    </row>
    <row r="4" spans="1:8" ht="12.75">
      <c r="A4" s="234" t="s">
        <v>65</v>
      </c>
      <c r="B4" s="61" t="s">
        <v>46</v>
      </c>
      <c r="C4" s="61" t="s">
        <v>45</v>
      </c>
      <c r="D4" s="61" t="s">
        <v>34</v>
      </c>
      <c r="E4" s="61" t="s">
        <v>33</v>
      </c>
      <c r="F4" s="224" t="s">
        <v>298</v>
      </c>
      <c r="H4" s="137" t="s">
        <v>254</v>
      </c>
    </row>
    <row r="5" spans="1:8" s="82" customFormat="1" ht="14.25">
      <c r="A5" s="239"/>
      <c r="B5" s="96"/>
      <c r="C5" s="96"/>
      <c r="D5" s="114"/>
      <c r="E5" s="96"/>
      <c r="F5" s="97">
        <f>ROUND(+B5*D5*E5,2)</f>
        <v>0</v>
      </c>
      <c r="H5" s="108"/>
    </row>
    <row r="6" spans="1:8" s="82" customFormat="1" ht="14.25">
      <c r="A6" s="261"/>
      <c r="B6" s="96"/>
      <c r="C6" s="96"/>
      <c r="D6" s="114"/>
      <c r="E6" s="96"/>
      <c r="F6" s="97">
        <f>ROUND(+B6*D6*E6,2)</f>
        <v>0</v>
      </c>
      <c r="H6" s="108"/>
    </row>
    <row r="7" spans="1:8" s="82" customFormat="1" ht="14.25">
      <c r="A7" s="261"/>
      <c r="B7" s="96"/>
      <c r="C7" s="96"/>
      <c r="D7" s="114"/>
      <c r="E7" s="96"/>
      <c r="F7" s="130">
        <f>ROUND(+B7*D7*E7,2)</f>
        <v>0</v>
      </c>
      <c r="H7" s="108"/>
    </row>
    <row r="8" spans="1:8" s="82" customFormat="1" ht="13.5">
      <c r="A8" s="237"/>
      <c r="D8" s="197"/>
      <c r="E8" s="211" t="s">
        <v>42</v>
      </c>
      <c r="F8" s="74">
        <f>ROUND(SUM(F5:F7),2)</f>
        <v>0</v>
      </c>
      <c r="H8" s="111" t="s">
        <v>314</v>
      </c>
    </row>
    <row r="9" spans="1:6" s="82" customFormat="1" ht="12.75">
      <c r="A9" s="237"/>
      <c r="D9" s="131"/>
      <c r="F9" s="125"/>
    </row>
    <row r="10" spans="1:6" s="82" customFormat="1" ht="13.5" hidden="1">
      <c r="A10" s="297"/>
      <c r="B10" s="317"/>
      <c r="C10" s="317"/>
      <c r="D10" s="318"/>
      <c r="E10" s="317"/>
      <c r="F10" s="287">
        <f>ROUND(+B10*D10*E10,2)</f>
        <v>0</v>
      </c>
    </row>
    <row r="11" spans="1:6" s="82" customFormat="1" ht="13.5" hidden="1">
      <c r="A11" s="297"/>
      <c r="B11" s="317"/>
      <c r="C11" s="317"/>
      <c r="D11" s="318"/>
      <c r="E11" s="317"/>
      <c r="F11" s="319">
        <f>ROUND(+B11*D11*E11,2)</f>
        <v>0</v>
      </c>
    </row>
    <row r="12" spans="1:8" s="82" customFormat="1" ht="13.5" hidden="1">
      <c r="A12" s="315"/>
      <c r="B12" s="315"/>
      <c r="C12" s="315"/>
      <c r="D12" s="347"/>
      <c r="E12" s="288" t="s">
        <v>36</v>
      </c>
      <c r="F12" s="287">
        <f>ROUND(SUM(F9:F11),2)</f>
        <v>0</v>
      </c>
      <c r="H12" s="111" t="s">
        <v>314</v>
      </c>
    </row>
    <row r="13" s="82" customFormat="1" ht="12.75">
      <c r="F13" s="125"/>
    </row>
    <row r="14" spans="1:8" ht="14.25">
      <c r="A14" s="8"/>
      <c r="B14" s="8"/>
      <c r="C14" s="8"/>
      <c r="D14" s="62"/>
      <c r="E14" s="140" t="s">
        <v>68</v>
      </c>
      <c r="F14" s="72">
        <f>+F12+F8</f>
        <v>0</v>
      </c>
      <c r="H14" s="136" t="s">
        <v>256</v>
      </c>
    </row>
    <row r="16" spans="1:8" s="82" customFormat="1" ht="14.25">
      <c r="A16" s="103" t="s">
        <v>66</v>
      </c>
      <c r="B16" s="104"/>
      <c r="C16" s="104"/>
      <c r="D16" s="104"/>
      <c r="E16" s="104"/>
      <c r="F16" s="105"/>
      <c r="H16" s="137" t="s">
        <v>255</v>
      </c>
    </row>
    <row r="17" spans="1:16" s="82" customFormat="1" ht="45" customHeight="1">
      <c r="A17" s="507"/>
      <c r="B17" s="508"/>
      <c r="C17" s="508"/>
      <c r="D17" s="508"/>
      <c r="E17" s="508"/>
      <c r="F17" s="509"/>
      <c r="H17" s="491" t="s">
        <v>321</v>
      </c>
      <c r="I17" s="491"/>
      <c r="J17" s="491"/>
      <c r="K17" s="491"/>
      <c r="L17" s="491"/>
      <c r="M17" s="491"/>
      <c r="N17" s="491"/>
      <c r="O17" s="491"/>
      <c r="P17" s="491"/>
    </row>
    <row r="18" spans="1:8" ht="14.25">
      <c r="A18" s="8"/>
      <c r="B18" s="8"/>
      <c r="C18" s="8"/>
      <c r="D18" s="8"/>
      <c r="E18" s="8"/>
      <c r="F18" s="8"/>
      <c r="H18"/>
    </row>
    <row r="19" spans="1:8" s="82" customFormat="1" ht="12.75" hidden="1">
      <c r="A19" s="308" t="s">
        <v>67</v>
      </c>
      <c r="B19" s="311"/>
      <c r="C19" s="311"/>
      <c r="D19" s="311"/>
      <c r="E19" s="311"/>
      <c r="F19" s="312"/>
      <c r="H19" s="137" t="s">
        <v>255</v>
      </c>
    </row>
    <row r="20" spans="1:16" s="82" customFormat="1" ht="45" customHeight="1" hidden="1">
      <c r="A20" s="499"/>
      <c r="B20" s="500"/>
      <c r="C20" s="500"/>
      <c r="D20" s="500"/>
      <c r="E20" s="500"/>
      <c r="F20" s="501"/>
      <c r="H20" s="491" t="s">
        <v>321</v>
      </c>
      <c r="I20" s="491"/>
      <c r="J20" s="491"/>
      <c r="K20" s="491"/>
      <c r="L20" s="491"/>
      <c r="M20" s="491"/>
      <c r="N20" s="491"/>
      <c r="O20" s="491"/>
      <c r="P20" s="491"/>
    </row>
    <row r="21" spans="1:6" ht="14.25">
      <c r="A21" s="8"/>
      <c r="B21" s="8"/>
      <c r="C21" s="8"/>
      <c r="D21" s="8"/>
      <c r="E21" s="8"/>
      <c r="F21" s="80"/>
    </row>
  </sheetData>
  <sheetProtection sheet="1" objects="1" scenarios="1" formatCells="0" formatRows="0" insertRows="0" deleteRows="0" sort="0"/>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4" sqref="A4"/>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89" t="s">
        <v>193</v>
      </c>
      <c r="B1" s="489"/>
      <c r="C1" s="8">
        <f>+'Section A'!B2</f>
        <v>0</v>
      </c>
    </row>
    <row r="2" spans="1:3" ht="53.25" customHeight="1">
      <c r="A2" s="524" t="s">
        <v>261</v>
      </c>
      <c r="B2" s="524"/>
      <c r="C2" s="524"/>
    </row>
    <row r="3" spans="1:3" ht="26.25">
      <c r="A3" s="236" t="s">
        <v>21</v>
      </c>
      <c r="B3" s="248" t="s">
        <v>61</v>
      </c>
      <c r="C3" s="65" t="s">
        <v>299</v>
      </c>
    </row>
    <row r="4" spans="1:3" s="98" customFormat="1" ht="14.25">
      <c r="A4" s="241"/>
      <c r="B4" s="239"/>
      <c r="C4" s="97">
        <v>0</v>
      </c>
    </row>
    <row r="5" spans="1:3" s="98" customFormat="1" ht="14.25">
      <c r="A5" s="237"/>
      <c r="B5" s="237"/>
      <c r="C5" s="130">
        <v>0</v>
      </c>
    </row>
    <row r="6" spans="1:5" s="98" customFormat="1" ht="14.25">
      <c r="A6" s="237"/>
      <c r="B6" s="211" t="s">
        <v>42</v>
      </c>
      <c r="C6" s="74">
        <f>ROUND(SUM(C4:C5),2)</f>
        <v>0</v>
      </c>
      <c r="E6" s="111" t="s">
        <v>309</v>
      </c>
    </row>
    <row r="7" spans="1:3" s="98" customFormat="1" ht="14.25">
      <c r="A7" s="237"/>
      <c r="B7" s="237"/>
      <c r="C7" s="102"/>
    </row>
    <row r="8" spans="1:3" s="98" customFormat="1" ht="14.25" hidden="1">
      <c r="A8" s="297"/>
      <c r="B8" s="297"/>
      <c r="C8" s="287"/>
    </row>
    <row r="9" spans="1:3" s="98" customFormat="1" ht="14.25" hidden="1">
      <c r="A9" s="297"/>
      <c r="B9" s="297"/>
      <c r="C9" s="319"/>
    </row>
    <row r="10" spans="1:5" s="98" customFormat="1" ht="14.25" hidden="1">
      <c r="A10" s="297"/>
      <c r="B10" s="288" t="s">
        <v>36</v>
      </c>
      <c r="C10" s="287">
        <f>ROUND(SUM(C7:C9),2)</f>
        <v>0</v>
      </c>
      <c r="E10" s="111" t="s">
        <v>309</v>
      </c>
    </row>
    <row r="11" ht="14.25">
      <c r="C11" s="80"/>
    </row>
    <row r="12" spans="2:5" ht="14.25">
      <c r="B12" s="233" t="s">
        <v>71</v>
      </c>
      <c r="C12" s="72">
        <f>+C10+C6</f>
        <v>0</v>
      </c>
      <c r="E12" s="136" t="s">
        <v>256</v>
      </c>
    </row>
    <row r="13" s="98" customFormat="1" ht="14.25">
      <c r="C13" s="102"/>
    </row>
    <row r="14" spans="1:5" s="98" customFormat="1" ht="14.25">
      <c r="A14" s="103" t="s">
        <v>69</v>
      </c>
      <c r="B14" s="104"/>
      <c r="C14" s="105"/>
      <c r="E14" s="137" t="s">
        <v>255</v>
      </c>
    </row>
    <row r="15" spans="1:13" s="98" customFormat="1" ht="45" customHeight="1">
      <c r="A15" s="507"/>
      <c r="B15" s="508"/>
      <c r="C15" s="509"/>
      <c r="E15" s="491" t="s">
        <v>321</v>
      </c>
      <c r="F15" s="491"/>
      <c r="G15" s="491"/>
      <c r="H15" s="491"/>
      <c r="I15" s="491"/>
      <c r="J15" s="491"/>
      <c r="K15" s="491"/>
      <c r="L15" s="491"/>
      <c r="M15" s="491"/>
    </row>
    <row r="17" spans="1:5" s="98" customFormat="1" ht="14.25" hidden="1">
      <c r="A17" s="308" t="s">
        <v>70</v>
      </c>
      <c r="B17" s="311"/>
      <c r="C17" s="312"/>
      <c r="E17" s="137" t="s">
        <v>255</v>
      </c>
    </row>
    <row r="18" spans="1:13" s="98" customFormat="1" ht="45" customHeight="1" hidden="1">
      <c r="A18" s="499"/>
      <c r="B18" s="500"/>
      <c r="C18" s="501"/>
      <c r="E18" s="491" t="s">
        <v>321</v>
      </c>
      <c r="F18" s="491"/>
      <c r="G18" s="491"/>
      <c r="H18" s="491"/>
      <c r="I18" s="491"/>
      <c r="J18" s="491"/>
      <c r="K18" s="491"/>
      <c r="L18" s="491"/>
      <c r="M18" s="491"/>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489" t="s">
        <v>193</v>
      </c>
      <c r="B1" s="489"/>
      <c r="C1" s="489"/>
      <c r="D1" s="489"/>
      <c r="E1" s="489"/>
      <c r="F1" s="8">
        <f>+'Section A'!B2</f>
        <v>0</v>
      </c>
    </row>
    <row r="2" spans="1:6" ht="41.25" customHeight="1">
      <c r="A2" s="490" t="s">
        <v>260</v>
      </c>
      <c r="B2" s="490"/>
      <c r="C2" s="490"/>
      <c r="D2" s="490"/>
      <c r="E2" s="490"/>
      <c r="F2" s="490"/>
    </row>
    <row r="3" spans="1:6" ht="7.5" customHeight="1">
      <c r="A3" s="13"/>
      <c r="B3" s="13"/>
      <c r="C3" s="13"/>
      <c r="D3" s="13"/>
      <c r="E3" s="13"/>
      <c r="F3" s="13"/>
    </row>
    <row r="4" spans="1:6" ht="26.25">
      <c r="A4" s="234" t="s">
        <v>65</v>
      </c>
      <c r="B4" s="61" t="s">
        <v>46</v>
      </c>
      <c r="C4" s="61" t="s">
        <v>45</v>
      </c>
      <c r="D4" s="61" t="s">
        <v>34</v>
      </c>
      <c r="E4" s="61" t="s">
        <v>33</v>
      </c>
      <c r="F4" s="14" t="s">
        <v>300</v>
      </c>
    </row>
    <row r="5" spans="1:6" s="98" customFormat="1" ht="14.25">
      <c r="A5" s="239"/>
      <c r="B5" s="96"/>
      <c r="C5" s="96"/>
      <c r="D5" s="114"/>
      <c r="E5" s="96"/>
      <c r="F5" s="97">
        <f>ROUND(+B5*D5*E5,2)</f>
        <v>0</v>
      </c>
    </row>
    <row r="6" spans="1:6" s="98" customFormat="1" ht="14.25">
      <c r="A6" s="237"/>
      <c r="B6" s="96"/>
      <c r="C6" s="96"/>
      <c r="D6" s="114"/>
      <c r="E6" s="96"/>
      <c r="F6" s="97">
        <f>ROUND(+B6*D6*E6,2)</f>
        <v>0</v>
      </c>
    </row>
    <row r="7" spans="1:6" s="98" customFormat="1" ht="14.25">
      <c r="A7" s="237"/>
      <c r="B7" s="96"/>
      <c r="C7" s="96"/>
      <c r="D7" s="114"/>
      <c r="E7" s="96"/>
      <c r="F7" s="130">
        <f>ROUND(+B7*D7*E7,2)</f>
        <v>0</v>
      </c>
    </row>
    <row r="8" spans="1:8" s="98" customFormat="1" ht="14.25">
      <c r="A8" s="237"/>
      <c r="B8" s="82"/>
      <c r="C8" s="82"/>
      <c r="D8" s="197"/>
      <c r="E8" s="211" t="s">
        <v>42</v>
      </c>
      <c r="F8" s="74">
        <f>ROUND(SUM(F5:F7),2)</f>
        <v>0</v>
      </c>
      <c r="H8" s="111" t="s">
        <v>314</v>
      </c>
    </row>
    <row r="9" spans="1:6" s="98" customFormat="1" ht="14.25">
      <c r="A9" s="237"/>
      <c r="B9" s="82"/>
      <c r="C9" s="82"/>
      <c r="D9" s="131"/>
      <c r="E9" s="82"/>
      <c r="F9" s="125"/>
    </row>
    <row r="10" spans="1:6" s="98" customFormat="1" ht="14.25" hidden="1">
      <c r="A10" s="297"/>
      <c r="B10" s="317"/>
      <c r="C10" s="317"/>
      <c r="D10" s="318"/>
      <c r="E10" s="317"/>
      <c r="F10" s="287">
        <f>ROUND(+B10*D10*E10,2)</f>
        <v>0</v>
      </c>
    </row>
    <row r="11" spans="1:6" s="98" customFormat="1" ht="14.25" hidden="1">
      <c r="A11" s="297"/>
      <c r="B11" s="317"/>
      <c r="C11" s="317"/>
      <c r="D11" s="318"/>
      <c r="E11" s="317"/>
      <c r="F11" s="319">
        <f>ROUND(+B11*D11*E11,2)</f>
        <v>0</v>
      </c>
    </row>
    <row r="12" spans="1:8" s="98" customFormat="1" ht="14.25" hidden="1">
      <c r="A12" s="297"/>
      <c r="B12" s="315"/>
      <c r="C12" s="315"/>
      <c r="D12" s="288"/>
      <c r="E12" s="288" t="s">
        <v>36</v>
      </c>
      <c r="F12" s="287">
        <f>ROUND(SUM(F9:F11),2)</f>
        <v>0</v>
      </c>
      <c r="H12" s="111" t="s">
        <v>314</v>
      </c>
    </row>
    <row r="13" ht="14.25">
      <c r="F13" s="20"/>
    </row>
    <row r="14" spans="3:8" ht="14.25">
      <c r="C14" s="510" t="s">
        <v>103</v>
      </c>
      <c r="D14" s="510"/>
      <c r="E14" s="510"/>
      <c r="F14" s="72">
        <f>+F12+F8</f>
        <v>0</v>
      </c>
      <c r="H14" s="136" t="s">
        <v>256</v>
      </c>
    </row>
    <row r="15" spans="1:6" s="98" customFormat="1" ht="14.25">
      <c r="A15" s="242"/>
      <c r="B15" s="106"/>
      <c r="C15" s="106"/>
      <c r="D15" s="106"/>
      <c r="E15" s="106"/>
      <c r="F15" s="132"/>
    </row>
    <row r="16" spans="1:8" s="98" customFormat="1" ht="14.25">
      <c r="A16" s="103" t="s">
        <v>72</v>
      </c>
      <c r="B16" s="133"/>
      <c r="C16" s="133"/>
      <c r="D16" s="104"/>
      <c r="E16" s="104"/>
      <c r="F16" s="105"/>
      <c r="H16" s="137" t="s">
        <v>255</v>
      </c>
    </row>
    <row r="17" spans="1:16" s="98" customFormat="1" ht="45" customHeight="1">
      <c r="A17" s="507"/>
      <c r="B17" s="508"/>
      <c r="C17" s="508"/>
      <c r="D17" s="508"/>
      <c r="E17" s="508"/>
      <c r="F17" s="509"/>
      <c r="H17" s="491" t="s">
        <v>321</v>
      </c>
      <c r="I17" s="491"/>
      <c r="J17" s="491"/>
      <c r="K17" s="491"/>
      <c r="L17" s="491"/>
      <c r="M17" s="491"/>
      <c r="N17" s="491"/>
      <c r="O17" s="491"/>
      <c r="P17" s="491"/>
    </row>
    <row r="19" spans="1:8" s="98" customFormat="1" ht="14.25" hidden="1">
      <c r="A19" s="308" t="s">
        <v>73</v>
      </c>
      <c r="B19" s="311"/>
      <c r="C19" s="311"/>
      <c r="D19" s="311"/>
      <c r="E19" s="311"/>
      <c r="F19" s="312"/>
      <c r="H19" s="137" t="s">
        <v>255</v>
      </c>
    </row>
    <row r="20" spans="1:16" s="98" customFormat="1" ht="45" customHeight="1" hidden="1">
      <c r="A20" s="499"/>
      <c r="B20" s="500"/>
      <c r="C20" s="500"/>
      <c r="D20" s="500"/>
      <c r="E20" s="500"/>
      <c r="F20" s="501"/>
      <c r="H20" s="491" t="s">
        <v>321</v>
      </c>
      <c r="I20" s="491"/>
      <c r="J20" s="491"/>
      <c r="K20" s="491"/>
      <c r="L20" s="491"/>
      <c r="M20" s="491"/>
      <c r="N20" s="491"/>
      <c r="O20" s="491"/>
      <c r="P20" s="491"/>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89" t="s">
        <v>193</v>
      </c>
      <c r="B1" s="489"/>
      <c r="C1" s="489"/>
      <c r="D1" s="489"/>
      <c r="E1" s="489"/>
      <c r="F1" s="8">
        <f>+'Section A'!B2</f>
        <v>0</v>
      </c>
    </row>
    <row r="2" spans="1:6" ht="42" customHeight="1">
      <c r="A2" s="490" t="s">
        <v>203</v>
      </c>
      <c r="B2" s="490"/>
      <c r="C2" s="490"/>
      <c r="D2" s="490"/>
      <c r="E2" s="490"/>
      <c r="F2" s="490"/>
    </row>
    <row r="3" spans="1:6" ht="14.25">
      <c r="A3" s="13"/>
      <c r="B3" s="13"/>
      <c r="C3" s="13"/>
      <c r="D3" s="13"/>
      <c r="E3" s="13"/>
      <c r="F3" s="13"/>
    </row>
    <row r="4" spans="1:8" ht="26.25">
      <c r="A4" s="234" t="s">
        <v>65</v>
      </c>
      <c r="B4" s="61" t="s">
        <v>46</v>
      </c>
      <c r="C4" s="61" t="s">
        <v>45</v>
      </c>
      <c r="D4" s="61" t="s">
        <v>34</v>
      </c>
      <c r="E4" s="61" t="s">
        <v>33</v>
      </c>
      <c r="F4" s="14" t="s">
        <v>301</v>
      </c>
      <c r="H4" s="137" t="s">
        <v>254</v>
      </c>
    </row>
    <row r="5" spans="1:8" s="98" customFormat="1" ht="14.25">
      <c r="A5" s="239"/>
      <c r="B5" s="96"/>
      <c r="C5" s="96"/>
      <c r="D5" s="114"/>
      <c r="E5" s="96"/>
      <c r="F5" s="97">
        <f>ROUND(+B5*D5*E5,2)</f>
        <v>0</v>
      </c>
      <c r="H5" s="108"/>
    </row>
    <row r="6" spans="1:8" s="98" customFormat="1" ht="14.25">
      <c r="A6" s="261"/>
      <c r="B6" s="96"/>
      <c r="C6" s="96"/>
      <c r="D6" s="114"/>
      <c r="E6" s="96"/>
      <c r="F6" s="97">
        <f>ROUND(+B6*D6*E6,2)</f>
        <v>0</v>
      </c>
      <c r="H6" s="108"/>
    </row>
    <row r="7" spans="1:8" s="98" customFormat="1" ht="14.25">
      <c r="A7" s="261"/>
      <c r="B7" s="96"/>
      <c r="C7" s="96"/>
      <c r="D7" s="114"/>
      <c r="E7" s="96"/>
      <c r="F7" s="130">
        <f>ROUND(+B7*D7*E7,2)</f>
        <v>0</v>
      </c>
      <c r="H7" s="108"/>
    </row>
    <row r="8" spans="1:8" s="98" customFormat="1" ht="14.25">
      <c r="A8" s="237"/>
      <c r="B8" s="82"/>
      <c r="C8" s="82"/>
      <c r="D8" s="199"/>
      <c r="E8" s="211" t="s">
        <v>42</v>
      </c>
      <c r="F8" s="74">
        <f>ROUND(SUM(F5:F7),2)</f>
        <v>0</v>
      </c>
      <c r="H8" s="111" t="s">
        <v>314</v>
      </c>
    </row>
    <row r="9" spans="1:6" s="98" customFormat="1" ht="14.25">
      <c r="A9" s="261"/>
      <c r="B9" s="82"/>
      <c r="C9" s="82"/>
      <c r="D9" s="131"/>
      <c r="E9" s="82"/>
      <c r="F9" s="125"/>
    </row>
    <row r="10" spans="1:6" s="98" customFormat="1" ht="14.25" hidden="1">
      <c r="A10" s="297"/>
      <c r="B10" s="317"/>
      <c r="C10" s="317"/>
      <c r="D10" s="318"/>
      <c r="E10" s="317"/>
      <c r="F10" s="287">
        <f>ROUND(+B10*D10*E10,2)</f>
        <v>0</v>
      </c>
    </row>
    <row r="11" spans="1:6" s="98" customFormat="1" ht="14.25" hidden="1">
      <c r="A11" s="297"/>
      <c r="B11" s="317"/>
      <c r="C11" s="317"/>
      <c r="D11" s="318"/>
      <c r="E11" s="317"/>
      <c r="F11" s="319">
        <f>ROUND(+B11*D11*E11,2)</f>
        <v>0</v>
      </c>
    </row>
    <row r="12" spans="1:8" s="98" customFormat="1" ht="14.25" hidden="1">
      <c r="A12" s="297"/>
      <c r="B12" s="315"/>
      <c r="C12" s="315"/>
      <c r="D12" s="288"/>
      <c r="E12" s="288" t="s">
        <v>36</v>
      </c>
      <c r="F12" s="287">
        <f>ROUND(SUM(F9:F11),2)</f>
        <v>0</v>
      </c>
      <c r="H12" s="111" t="s">
        <v>314</v>
      </c>
    </row>
    <row r="13" ht="14.25">
      <c r="F13" s="80"/>
    </row>
    <row r="14" spans="3:8" ht="14.25">
      <c r="C14" s="510" t="s">
        <v>76</v>
      </c>
      <c r="D14" s="510"/>
      <c r="E14" s="510"/>
      <c r="F14" s="72">
        <f>+F12+F8</f>
        <v>0</v>
      </c>
      <c r="H14" s="136" t="s">
        <v>256</v>
      </c>
    </row>
    <row r="15" spans="1:6" s="98" customFormat="1" ht="14.25">
      <c r="A15" s="82"/>
      <c r="B15" s="82"/>
      <c r="C15" s="82"/>
      <c r="D15" s="82"/>
      <c r="E15" s="82"/>
      <c r="F15" s="125"/>
    </row>
    <row r="16" spans="1:8" s="98" customFormat="1" ht="14.25">
      <c r="A16" s="103" t="s">
        <v>74</v>
      </c>
      <c r="B16" s="104"/>
      <c r="C16" s="104"/>
      <c r="D16" s="104"/>
      <c r="E16" s="104"/>
      <c r="F16" s="105"/>
      <c r="H16" s="137" t="s">
        <v>255</v>
      </c>
    </row>
    <row r="17" spans="1:16" s="98" customFormat="1" ht="45" customHeight="1">
      <c r="A17" s="507"/>
      <c r="B17" s="508"/>
      <c r="C17" s="508"/>
      <c r="D17" s="508"/>
      <c r="E17" s="508"/>
      <c r="F17" s="509"/>
      <c r="H17" s="491" t="s">
        <v>321</v>
      </c>
      <c r="I17" s="491"/>
      <c r="J17" s="491"/>
      <c r="K17" s="491"/>
      <c r="L17" s="491"/>
      <c r="M17" s="491"/>
      <c r="N17" s="491"/>
      <c r="O17" s="491"/>
      <c r="P17" s="491"/>
    </row>
    <row r="18" ht="14.25">
      <c r="H18" s="137"/>
    </row>
    <row r="19" spans="1:8" s="98" customFormat="1" ht="14.25" hidden="1">
      <c r="A19" s="308" t="s">
        <v>75</v>
      </c>
      <c r="B19" s="311"/>
      <c r="C19" s="311"/>
      <c r="D19" s="311"/>
      <c r="E19" s="311"/>
      <c r="F19" s="312"/>
      <c r="H19" s="137" t="s">
        <v>255</v>
      </c>
    </row>
    <row r="20" spans="1:16" s="98" customFormat="1" ht="45" customHeight="1" hidden="1">
      <c r="A20" s="499"/>
      <c r="B20" s="500"/>
      <c r="C20" s="500"/>
      <c r="D20" s="500"/>
      <c r="E20" s="500"/>
      <c r="F20" s="501"/>
      <c r="H20" s="491" t="s">
        <v>321</v>
      </c>
      <c r="I20" s="491"/>
      <c r="J20" s="491"/>
      <c r="K20" s="491"/>
      <c r="L20" s="491"/>
      <c r="M20" s="491"/>
      <c r="N20" s="491"/>
      <c r="O20" s="491"/>
      <c r="P20" s="491"/>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A5" sqref="A5"/>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89" t="s">
        <v>193</v>
      </c>
      <c r="B1" s="489"/>
      <c r="C1" s="489"/>
      <c r="D1" s="489"/>
      <c r="E1" s="489"/>
      <c r="F1" s="489"/>
      <c r="G1" s="8">
        <f>+'Section A'!B2</f>
        <v>0</v>
      </c>
    </row>
    <row r="2" spans="1:7" ht="54.75" customHeight="1">
      <c r="A2" s="490" t="s">
        <v>196</v>
      </c>
      <c r="B2" s="490"/>
      <c r="C2" s="490"/>
      <c r="D2" s="490"/>
      <c r="E2" s="490"/>
      <c r="F2" s="490"/>
      <c r="G2" s="490"/>
    </row>
    <row r="3" spans="1:7" ht="8.25" customHeight="1">
      <c r="A3" s="13"/>
      <c r="B3" s="13"/>
      <c r="C3" s="13"/>
      <c r="D3" s="13"/>
      <c r="E3" s="13"/>
      <c r="F3" s="13"/>
      <c r="G3" s="13"/>
    </row>
    <row r="4" spans="1:9" ht="26.25">
      <c r="A4" s="224" t="s">
        <v>29</v>
      </c>
      <c r="B4" s="224" t="s">
        <v>30</v>
      </c>
      <c r="C4" s="14" t="s">
        <v>31</v>
      </c>
      <c r="D4" s="14" t="s">
        <v>35</v>
      </c>
      <c r="E4" s="61" t="s">
        <v>32</v>
      </c>
      <c r="F4" s="61" t="s">
        <v>33</v>
      </c>
      <c r="G4" s="14" t="s">
        <v>302</v>
      </c>
      <c r="I4" s="137" t="s">
        <v>254</v>
      </c>
    </row>
    <row r="5" spans="1:9" s="98" customFormat="1" ht="14.25">
      <c r="A5" s="203"/>
      <c r="B5" s="203"/>
      <c r="C5" s="141"/>
      <c r="D5" s="190"/>
      <c r="E5" s="88"/>
      <c r="F5" s="190"/>
      <c r="G5" s="83">
        <f>ROUND(+C5*E5*F5,2)</f>
        <v>0</v>
      </c>
      <c r="I5" s="108"/>
    </row>
    <row r="6" spans="1:9" s="98" customFormat="1" ht="14.25">
      <c r="A6" s="203"/>
      <c r="B6" s="203"/>
      <c r="C6" s="141"/>
      <c r="D6" s="190"/>
      <c r="E6" s="88"/>
      <c r="F6" s="190"/>
      <c r="G6" s="229">
        <f>ROUND(+C6*E6*F6,2)</f>
        <v>0</v>
      </c>
      <c r="I6" s="108"/>
    </row>
    <row r="7" spans="1:9" s="98" customFormat="1" ht="14.25">
      <c r="A7" s="203"/>
      <c r="B7" s="203"/>
      <c r="C7" s="142"/>
      <c r="D7" s="85"/>
      <c r="E7" s="88"/>
      <c r="F7" s="209" t="s">
        <v>42</v>
      </c>
      <c r="G7" s="210">
        <f>ROUND(SUM(G5:G6),2)</f>
        <v>0</v>
      </c>
      <c r="I7" s="111" t="s">
        <v>283</v>
      </c>
    </row>
    <row r="8" spans="1:9" s="98" customFormat="1" ht="14.25">
      <c r="A8" s="202"/>
      <c r="B8" s="202"/>
      <c r="C8" s="125"/>
      <c r="D8" s="238"/>
      <c r="E8" s="91"/>
      <c r="F8" s="238"/>
      <c r="G8" s="206"/>
      <c r="I8" s="111"/>
    </row>
    <row r="9" spans="1:7" s="98" customFormat="1" ht="14.25" hidden="1">
      <c r="A9" s="352"/>
      <c r="B9" s="352"/>
      <c r="C9" s="353"/>
      <c r="D9" s="335"/>
      <c r="E9" s="354"/>
      <c r="F9" s="335"/>
      <c r="G9" s="314">
        <f>ROUND(+C9*E9*F9,2)</f>
        <v>0</v>
      </c>
    </row>
    <row r="10" spans="1:7" s="98" customFormat="1" ht="14.25" hidden="1">
      <c r="A10" s="352"/>
      <c r="B10" s="333"/>
      <c r="C10" s="353"/>
      <c r="D10" s="335"/>
      <c r="E10" s="354"/>
      <c r="F10" s="335"/>
      <c r="G10" s="355">
        <f>ROUND(+C10*E10*F10,2)</f>
        <v>0</v>
      </c>
    </row>
    <row r="11" spans="1:9" s="98" customFormat="1" ht="14.25" hidden="1">
      <c r="A11" s="339"/>
      <c r="B11" s="339"/>
      <c r="C11" s="303"/>
      <c r="D11" s="317"/>
      <c r="E11" s="288"/>
      <c r="F11" s="288" t="s">
        <v>36</v>
      </c>
      <c r="G11" s="287">
        <f>ROUND(SUM(G8:G10),2)</f>
        <v>0</v>
      </c>
      <c r="I11" s="111" t="s">
        <v>283</v>
      </c>
    </row>
    <row r="12" ht="14.25">
      <c r="G12" s="80"/>
    </row>
    <row r="13" spans="4:9" ht="14.25">
      <c r="D13" s="510" t="s">
        <v>77</v>
      </c>
      <c r="E13" s="510"/>
      <c r="F13" s="510"/>
      <c r="G13" s="72">
        <f>+G11+G7</f>
        <v>0</v>
      </c>
      <c r="I13" s="136" t="s">
        <v>256</v>
      </c>
    </row>
    <row r="14" spans="3:7" s="98" customFormat="1" ht="14.25">
      <c r="C14" s="99"/>
      <c r="D14" s="100"/>
      <c r="E14" s="101"/>
      <c r="F14" s="100"/>
      <c r="G14" s="102"/>
    </row>
    <row r="15" spans="1:9" s="98" customFormat="1" ht="14.25">
      <c r="A15" s="103" t="s">
        <v>207</v>
      </c>
      <c r="B15" s="104"/>
      <c r="C15" s="104"/>
      <c r="D15" s="104"/>
      <c r="E15" s="104"/>
      <c r="F15" s="104"/>
      <c r="G15" s="105"/>
      <c r="I15" s="137" t="s">
        <v>255</v>
      </c>
    </row>
    <row r="16" spans="1:17" s="98" customFormat="1" ht="45" customHeight="1">
      <c r="A16" s="507"/>
      <c r="B16" s="508"/>
      <c r="C16" s="508"/>
      <c r="D16" s="508"/>
      <c r="E16" s="508"/>
      <c r="F16" s="508"/>
      <c r="G16" s="509"/>
      <c r="I16" s="491" t="s">
        <v>321</v>
      </c>
      <c r="J16" s="491"/>
      <c r="K16" s="491"/>
      <c r="L16" s="491"/>
      <c r="M16" s="491"/>
      <c r="N16" s="491"/>
      <c r="O16" s="491"/>
      <c r="P16" s="491"/>
      <c r="Q16" s="491"/>
    </row>
    <row r="18" spans="1:9" s="98" customFormat="1" ht="14.25" hidden="1">
      <c r="A18" s="308" t="s">
        <v>208</v>
      </c>
      <c r="B18" s="332"/>
      <c r="C18" s="311"/>
      <c r="D18" s="311"/>
      <c r="E18" s="311"/>
      <c r="F18" s="311"/>
      <c r="G18" s="312"/>
      <c r="I18" s="137" t="s">
        <v>255</v>
      </c>
    </row>
    <row r="19" spans="1:17" s="98" customFormat="1" ht="45" customHeight="1" hidden="1">
      <c r="A19" s="499"/>
      <c r="B19" s="500"/>
      <c r="C19" s="500"/>
      <c r="D19" s="500"/>
      <c r="E19" s="500"/>
      <c r="F19" s="500"/>
      <c r="G19" s="501"/>
      <c r="I19" s="491" t="s">
        <v>321</v>
      </c>
      <c r="J19" s="491"/>
      <c r="K19" s="491"/>
      <c r="L19" s="491"/>
      <c r="M19" s="491"/>
      <c r="N19" s="491"/>
      <c r="O19" s="491"/>
      <c r="P19" s="491"/>
      <c r="Q19" s="491"/>
    </row>
  </sheetData>
  <sheetProtection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F4" sqref="F4"/>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71" t="s">
        <v>249</v>
      </c>
      <c r="B1" s="408" t="s">
        <v>11</v>
      </c>
      <c r="C1" s="409"/>
      <c r="D1" s="410"/>
      <c r="E1" s="376" t="s">
        <v>250</v>
      </c>
      <c r="F1" s="377"/>
    </row>
    <row r="2" spans="1:7" ht="36" customHeight="1">
      <c r="A2" s="212" t="s">
        <v>22</v>
      </c>
      <c r="B2" s="255"/>
      <c r="C2" s="214" t="s">
        <v>322</v>
      </c>
      <c r="D2" s="257"/>
      <c r="E2" s="214" t="s">
        <v>217</v>
      </c>
      <c r="F2" s="258" t="s">
        <v>324</v>
      </c>
      <c r="G2" s="260" t="s">
        <v>287</v>
      </c>
    </row>
    <row r="3" spans="1:7" ht="36" customHeight="1">
      <c r="A3" s="213" t="s">
        <v>218</v>
      </c>
      <c r="B3" s="256" t="s">
        <v>323</v>
      </c>
      <c r="C3" s="213" t="s">
        <v>216</v>
      </c>
      <c r="D3" s="220" t="s">
        <v>325</v>
      </c>
      <c r="E3" s="212" t="s">
        <v>226</v>
      </c>
      <c r="F3" s="258">
        <v>2023</v>
      </c>
      <c r="G3" s="23"/>
    </row>
    <row r="4" spans="1:7" ht="20.25" customHeight="1">
      <c r="A4" s="380" t="s">
        <v>251</v>
      </c>
      <c r="B4" s="380"/>
      <c r="C4" s="380"/>
      <c r="D4" s="380"/>
      <c r="E4" s="215" t="s">
        <v>272</v>
      </c>
      <c r="F4" s="258"/>
      <c r="G4" s="221"/>
    </row>
    <row r="5" spans="1:6" ht="17.25" customHeight="1">
      <c r="A5" s="392" t="s">
        <v>28</v>
      </c>
      <c r="B5" s="393"/>
      <c r="C5" s="393"/>
      <c r="D5" s="394"/>
      <c r="E5" s="390" t="s">
        <v>228</v>
      </c>
      <c r="F5" s="391"/>
    </row>
    <row r="6" spans="1:6" ht="17.25" customHeight="1" thickBot="1">
      <c r="A6" s="395" t="s">
        <v>209</v>
      </c>
      <c r="B6" s="396"/>
      <c r="C6" s="396"/>
      <c r="D6" s="397"/>
      <c r="E6" s="398">
        <f>+E29</f>
        <v>0</v>
      </c>
      <c r="F6" s="399"/>
    </row>
    <row r="7" spans="1:6" ht="24" customHeight="1" thickBot="1">
      <c r="A7" s="383" t="s">
        <v>121</v>
      </c>
      <c r="B7" s="384"/>
      <c r="C7" s="385"/>
      <c r="D7" s="386"/>
      <c r="E7" s="386"/>
      <c r="F7" s="387"/>
    </row>
    <row r="8" spans="1:6" ht="38.25" customHeight="1">
      <c r="A8" s="378" t="s">
        <v>225</v>
      </c>
      <c r="B8" s="379"/>
      <c r="C8" s="378" t="s">
        <v>227</v>
      </c>
      <c r="D8" s="379"/>
      <c r="E8" s="400" t="s">
        <v>229</v>
      </c>
      <c r="F8" s="401"/>
    </row>
    <row r="9" spans="1:6" ht="18.75" customHeight="1">
      <c r="A9" s="367" t="s">
        <v>270</v>
      </c>
      <c r="B9" s="367"/>
      <c r="C9" s="373">
        <v>200.43</v>
      </c>
      <c r="D9" s="373"/>
      <c r="E9" s="388">
        <f>+Personnel!G10</f>
        <v>0</v>
      </c>
      <c r="F9" s="388"/>
    </row>
    <row r="10" spans="1:6" ht="18.75" customHeight="1">
      <c r="A10" s="367" t="s">
        <v>89</v>
      </c>
      <c r="B10" s="367"/>
      <c r="C10" s="374">
        <v>200.431</v>
      </c>
      <c r="D10" s="374"/>
      <c r="E10" s="388">
        <f>+'Fringe Benefits'!G9</f>
        <v>0</v>
      </c>
      <c r="F10" s="388"/>
    </row>
    <row r="11" spans="1:6" ht="18.75" customHeight="1">
      <c r="A11" s="367" t="s">
        <v>90</v>
      </c>
      <c r="B11" s="367"/>
      <c r="C11" s="374">
        <v>200.474</v>
      </c>
      <c r="D11" s="374"/>
      <c r="E11" s="388">
        <f>+Travel!G9</f>
        <v>0</v>
      </c>
      <c r="F11" s="388"/>
    </row>
    <row r="12" spans="1:6" ht="18.75" customHeight="1">
      <c r="A12" s="367" t="s">
        <v>0</v>
      </c>
      <c r="B12" s="367"/>
      <c r="C12" s="374">
        <v>200.439</v>
      </c>
      <c r="D12" s="374"/>
      <c r="E12" s="388">
        <f>+'Equipment '!D7</f>
        <v>0</v>
      </c>
      <c r="F12" s="388"/>
    </row>
    <row r="13" spans="1:6" ht="18.75" customHeight="1">
      <c r="A13" s="367" t="s">
        <v>1</v>
      </c>
      <c r="B13" s="367"/>
      <c r="C13" s="374">
        <v>200.94</v>
      </c>
      <c r="D13" s="374"/>
      <c r="E13" s="388">
        <f>+Supplies!D10</f>
        <v>0</v>
      </c>
      <c r="F13" s="388"/>
    </row>
    <row r="14" spans="1:6" ht="18.75" customHeight="1">
      <c r="A14" s="367" t="s">
        <v>232</v>
      </c>
      <c r="B14" s="367"/>
      <c r="C14" s="374" t="s">
        <v>231</v>
      </c>
      <c r="D14" s="374"/>
      <c r="E14" s="388">
        <f>+'Contractual Services'!C12</f>
        <v>0</v>
      </c>
      <c r="F14" s="388"/>
    </row>
    <row r="15" spans="1:6" ht="18.75" customHeight="1">
      <c r="A15" s="367" t="s">
        <v>13</v>
      </c>
      <c r="B15" s="367"/>
      <c r="C15" s="374">
        <v>200.459</v>
      </c>
      <c r="D15" s="374"/>
      <c r="E15" s="388">
        <f>+Consultant!G23+Consultant!G6</f>
        <v>0</v>
      </c>
      <c r="F15" s="388"/>
    </row>
    <row r="16" spans="1:6" ht="18.75" customHeight="1" hidden="1">
      <c r="A16" s="382" t="s">
        <v>17</v>
      </c>
      <c r="B16" s="382"/>
      <c r="C16" s="375"/>
      <c r="D16" s="375"/>
      <c r="E16" s="389">
        <f>+'Construction '!C6</f>
        <v>0</v>
      </c>
      <c r="F16" s="389"/>
    </row>
    <row r="17" spans="1:6" ht="18.75" customHeight="1">
      <c r="A17" s="369" t="s">
        <v>18</v>
      </c>
      <c r="B17" s="369"/>
      <c r="C17" s="374">
        <v>200.465</v>
      </c>
      <c r="D17" s="374"/>
      <c r="E17" s="388">
        <f>+'Occupancy '!F8</f>
        <v>0</v>
      </c>
      <c r="F17" s="388"/>
    </row>
    <row r="18" spans="1:6" ht="18.75" customHeight="1">
      <c r="A18" s="369" t="s">
        <v>19</v>
      </c>
      <c r="B18" s="369"/>
      <c r="C18" s="374">
        <v>200.87</v>
      </c>
      <c r="D18" s="374"/>
      <c r="E18" s="388">
        <f>+'R &amp; D '!C6</f>
        <v>0</v>
      </c>
      <c r="F18" s="388"/>
    </row>
    <row r="19" spans="1:6" ht="18.75" customHeight="1">
      <c r="A19" s="369" t="s">
        <v>92</v>
      </c>
      <c r="B19" s="369"/>
      <c r="C19" s="374"/>
      <c r="D19" s="374"/>
      <c r="E19" s="388">
        <f>+'Telecommunications '!F8</f>
        <v>0</v>
      </c>
      <c r="F19" s="388"/>
    </row>
    <row r="20" spans="1:6" ht="18.75" customHeight="1">
      <c r="A20" s="369" t="s">
        <v>20</v>
      </c>
      <c r="B20" s="369"/>
      <c r="C20" s="374">
        <v>200.472</v>
      </c>
      <c r="D20" s="374"/>
      <c r="E20" s="388">
        <f>+'Training &amp; Education'!F8</f>
        <v>0</v>
      </c>
      <c r="F20" s="388"/>
    </row>
    <row r="21" spans="1:6" ht="18.75" customHeight="1">
      <c r="A21" s="369" t="s">
        <v>98</v>
      </c>
      <c r="B21" s="369"/>
      <c r="C21" s="374" t="s">
        <v>230</v>
      </c>
      <c r="D21" s="374"/>
      <c r="E21" s="388">
        <f>+'Direct Administrative '!G7</f>
        <v>0</v>
      </c>
      <c r="F21" s="388"/>
    </row>
    <row r="22" spans="1:6" ht="18.75" customHeight="1">
      <c r="A22" s="369" t="s">
        <v>184</v>
      </c>
      <c r="B22" s="369"/>
      <c r="C22" s="374"/>
      <c r="D22" s="374"/>
      <c r="E22" s="388">
        <f>+'Miscellaneous (other) Costs '!F9</f>
        <v>0</v>
      </c>
      <c r="F22" s="388"/>
    </row>
    <row r="23" spans="1:6" ht="18.75" customHeight="1" hidden="1">
      <c r="A23" s="381" t="s">
        <v>233</v>
      </c>
      <c r="B23" s="381"/>
      <c r="C23" s="375"/>
      <c r="D23" s="375"/>
      <c r="E23" s="389">
        <f>+'GRANT EXCLUSIVE LINE ITEM '!F9</f>
        <v>0</v>
      </c>
      <c r="F23" s="389"/>
    </row>
    <row r="24" spans="1:6" ht="18.75" customHeight="1" hidden="1">
      <c r="A24" s="381" t="s">
        <v>234</v>
      </c>
      <c r="B24" s="381"/>
      <c r="C24" s="375"/>
      <c r="D24" s="375"/>
      <c r="E24" s="389">
        <v>0</v>
      </c>
      <c r="F24" s="389"/>
    </row>
    <row r="25" spans="1:6" ht="18.75" customHeight="1">
      <c r="A25" s="367" t="s">
        <v>210</v>
      </c>
      <c r="B25" s="367"/>
      <c r="C25" s="370">
        <v>200.413</v>
      </c>
      <c r="D25" s="370"/>
      <c r="E25" s="388">
        <f>SUM(E9:F24)</f>
        <v>0</v>
      </c>
      <c r="F25" s="388"/>
    </row>
    <row r="26" spans="1:6" ht="23.25" customHeight="1">
      <c r="A26" s="368" t="s">
        <v>99</v>
      </c>
      <c r="B26" s="368"/>
      <c r="C26" s="371">
        <v>200.414</v>
      </c>
      <c r="D26" s="371"/>
      <c r="E26" s="388">
        <f>+'Indirect Costs '!D6</f>
        <v>0</v>
      </c>
      <c r="F26" s="388"/>
    </row>
    <row r="27" spans="1:6" ht="14.25">
      <c r="A27" s="251" t="s">
        <v>319</v>
      </c>
      <c r="B27" s="252"/>
      <c r="C27" s="402">
        <f>IF(B27="","",IF(B27&lt;&gt;'Indirect Costs '!C4,"Rate must match 17 in Section C",""))</f>
      </c>
      <c r="D27" s="403"/>
      <c r="E27" s="402">
        <f>IF(B28="","",IF(B28&lt;&gt;(+'Indirect Costs '!B4+'Indirect Costs '!B5),"Base must match 17 in Section C",""))</f>
      </c>
      <c r="F27" s="403"/>
    </row>
    <row r="28" spans="1:6" ht="14.25">
      <c r="A28" s="253" t="s">
        <v>317</v>
      </c>
      <c r="B28" s="254"/>
      <c r="C28" s="404"/>
      <c r="D28" s="405"/>
      <c r="E28" s="404"/>
      <c r="F28" s="405"/>
    </row>
    <row r="29" spans="1:6" ht="26.25" customHeight="1">
      <c r="A29" s="372" t="s">
        <v>235</v>
      </c>
      <c r="B29" s="372"/>
      <c r="C29" s="372"/>
      <c r="D29" s="372"/>
      <c r="E29" s="406">
        <f>(E25+E26)</f>
        <v>0</v>
      </c>
      <c r="F29" s="407"/>
    </row>
    <row r="30" ht="17.25" customHeight="1">
      <c r="A30" s="8"/>
    </row>
    <row r="31" spans="1:5" ht="24" customHeight="1">
      <c r="A31" s="52"/>
      <c r="B31" s="52"/>
      <c r="C31" s="52"/>
      <c r="D31" s="52"/>
      <c r="E31" s="52"/>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sheet="1" objects="1" scenarios="1"/>
  <mergeCells count="69">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5:B25"/>
    <mergeCell ref="A26:B26"/>
    <mergeCell ref="A17:B17"/>
    <mergeCell ref="A18:B18"/>
    <mergeCell ref="A19:B19"/>
    <mergeCell ref="A20:B20"/>
    <mergeCell ref="A21:B21"/>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89" t="s">
        <v>193</v>
      </c>
      <c r="B1" s="489"/>
      <c r="C1" s="489"/>
      <c r="D1" s="489"/>
      <c r="E1" s="489"/>
      <c r="F1" s="8">
        <f>+'Section A'!B2</f>
        <v>0</v>
      </c>
    </row>
    <row r="2" spans="1:6" ht="48" customHeight="1">
      <c r="A2" s="490" t="s">
        <v>259</v>
      </c>
      <c r="B2" s="490"/>
      <c r="C2" s="490"/>
      <c r="D2" s="490"/>
      <c r="E2" s="490"/>
      <c r="F2" s="490"/>
    </row>
    <row r="3" spans="1:6" ht="14.25">
      <c r="A3" s="13"/>
      <c r="B3" s="13"/>
      <c r="C3" s="13"/>
      <c r="D3" s="13"/>
      <c r="E3" s="13"/>
      <c r="F3" s="13"/>
    </row>
    <row r="4" spans="1:8" ht="26.25">
      <c r="A4" s="234" t="s">
        <v>65</v>
      </c>
      <c r="B4" s="61" t="s">
        <v>46</v>
      </c>
      <c r="C4" s="61" t="s">
        <v>45</v>
      </c>
      <c r="D4" s="61" t="s">
        <v>34</v>
      </c>
      <c r="E4" s="61" t="s">
        <v>33</v>
      </c>
      <c r="F4" s="14" t="s">
        <v>303</v>
      </c>
      <c r="H4" s="137" t="s">
        <v>254</v>
      </c>
    </row>
    <row r="5" spans="1:8" s="98" customFormat="1" ht="14.25">
      <c r="A5" s="239"/>
      <c r="B5" s="96"/>
      <c r="C5" s="96"/>
      <c r="D5" s="114"/>
      <c r="E5" s="96"/>
      <c r="F5" s="97">
        <f>ROUND(+B5*D5*E5,2)</f>
        <v>0</v>
      </c>
      <c r="H5" s="108"/>
    </row>
    <row r="6" spans="1:8" s="98" customFormat="1" ht="14.25">
      <c r="A6" s="261"/>
      <c r="B6" s="96"/>
      <c r="C6" s="96"/>
      <c r="D6" s="114"/>
      <c r="E6" s="96"/>
      <c r="F6" s="97">
        <f>ROUND(+B6*D6*E6,2)</f>
        <v>0</v>
      </c>
      <c r="H6" s="108"/>
    </row>
    <row r="7" spans="1:8" s="98" customFormat="1" ht="14.25">
      <c r="A7" s="261"/>
      <c r="B7" s="96"/>
      <c r="C7" s="96"/>
      <c r="D7" s="114"/>
      <c r="E7" s="96"/>
      <c r="F7" s="97">
        <f>ROUND(+B7*D7*E7,2)</f>
        <v>0</v>
      </c>
      <c r="H7" s="108"/>
    </row>
    <row r="8" spans="1:8" s="98" customFormat="1" ht="14.25">
      <c r="A8" s="261"/>
      <c r="B8" s="96"/>
      <c r="C8" s="96"/>
      <c r="D8" s="114"/>
      <c r="E8" s="96"/>
      <c r="F8" s="130">
        <f>ROUND(+B8*D8*E8,2)</f>
        <v>0</v>
      </c>
      <c r="H8" s="108"/>
    </row>
    <row r="9" spans="1:8" s="98" customFormat="1" ht="14.25">
      <c r="A9" s="237"/>
      <c r="B9" s="82"/>
      <c r="C9" s="82"/>
      <c r="D9" s="131"/>
      <c r="E9" s="209" t="s">
        <v>42</v>
      </c>
      <c r="F9" s="210">
        <f>ROUND(SUM(F5:F8),2)</f>
        <v>0</v>
      </c>
      <c r="H9" s="111" t="s">
        <v>314</v>
      </c>
    </row>
    <row r="10" spans="1:6" s="98" customFormat="1" ht="14.25">
      <c r="A10" s="237"/>
      <c r="B10" s="82"/>
      <c r="C10" s="82"/>
      <c r="D10" s="131"/>
      <c r="E10" s="82"/>
      <c r="F10" s="207"/>
    </row>
    <row r="11" spans="1:6" s="98" customFormat="1" ht="14.25" hidden="1">
      <c r="A11" s="297"/>
      <c r="B11" s="317"/>
      <c r="C11" s="317"/>
      <c r="D11" s="318"/>
      <c r="E11" s="317"/>
      <c r="F11" s="287">
        <f>ROUND(+B11*D11*E11,2)</f>
        <v>0</v>
      </c>
    </row>
    <row r="12" spans="1:6" s="98" customFormat="1" ht="14.25" hidden="1">
      <c r="A12" s="297"/>
      <c r="B12" s="317"/>
      <c r="C12" s="317"/>
      <c r="D12" s="318"/>
      <c r="E12" s="317"/>
      <c r="F12" s="319">
        <f>ROUND(+B12*D12*E12,2)</f>
        <v>0</v>
      </c>
    </row>
    <row r="13" spans="1:8" s="98" customFormat="1" ht="14.25" hidden="1">
      <c r="A13" s="297"/>
      <c r="B13" s="315"/>
      <c r="C13" s="315"/>
      <c r="D13" s="288"/>
      <c r="E13" s="288" t="s">
        <v>36</v>
      </c>
      <c r="F13" s="287">
        <f>ROUND(SUM(F10:F12),2)</f>
        <v>0</v>
      </c>
      <c r="H13" s="111" t="s">
        <v>314</v>
      </c>
    </row>
    <row r="14" ht="14.25">
      <c r="F14" s="80"/>
    </row>
    <row r="15" spans="3:8" ht="14.25">
      <c r="C15" s="510" t="s">
        <v>108</v>
      </c>
      <c r="D15" s="510"/>
      <c r="E15" s="510"/>
      <c r="F15" s="72">
        <f>+F13+F9</f>
        <v>0</v>
      </c>
      <c r="H15" s="136" t="s">
        <v>256</v>
      </c>
    </row>
    <row r="16" spans="1:6" s="98" customFormat="1" ht="14.25">
      <c r="A16" s="237"/>
      <c r="B16" s="82"/>
      <c r="C16" s="82"/>
      <c r="D16" s="82"/>
      <c r="E16" s="82"/>
      <c r="F16" s="125"/>
    </row>
    <row r="17" spans="1:8" s="98" customFormat="1" ht="14.25">
      <c r="A17" s="103" t="s">
        <v>106</v>
      </c>
      <c r="B17" s="104"/>
      <c r="C17" s="104"/>
      <c r="D17" s="104"/>
      <c r="E17" s="104"/>
      <c r="F17" s="105"/>
      <c r="H17" s="137" t="s">
        <v>255</v>
      </c>
    </row>
    <row r="18" spans="1:16" s="98" customFormat="1" ht="45" customHeight="1">
      <c r="A18" s="507"/>
      <c r="B18" s="508"/>
      <c r="C18" s="508"/>
      <c r="D18" s="508"/>
      <c r="E18" s="508"/>
      <c r="F18" s="509"/>
      <c r="H18" s="491" t="s">
        <v>321</v>
      </c>
      <c r="I18" s="491"/>
      <c r="J18" s="491"/>
      <c r="K18" s="491"/>
      <c r="L18" s="491"/>
      <c r="M18" s="491"/>
      <c r="N18" s="491"/>
      <c r="O18" s="491"/>
      <c r="P18" s="491"/>
    </row>
    <row r="19" ht="14.25">
      <c r="H19" s="139"/>
    </row>
    <row r="20" spans="1:8" s="98" customFormat="1" ht="14.25" hidden="1">
      <c r="A20" s="308" t="s">
        <v>107</v>
      </c>
      <c r="B20" s="311"/>
      <c r="C20" s="311"/>
      <c r="D20" s="311"/>
      <c r="E20" s="311"/>
      <c r="F20" s="312"/>
      <c r="H20" s="137" t="s">
        <v>255</v>
      </c>
    </row>
    <row r="21" spans="1:16" s="98" customFormat="1" ht="45" customHeight="1" hidden="1">
      <c r="A21" s="499"/>
      <c r="B21" s="500"/>
      <c r="C21" s="500"/>
      <c r="D21" s="500"/>
      <c r="E21" s="500"/>
      <c r="F21" s="501"/>
      <c r="H21" s="491" t="s">
        <v>321</v>
      </c>
      <c r="I21" s="491"/>
      <c r="J21" s="491"/>
      <c r="K21" s="491"/>
      <c r="L21" s="491"/>
      <c r="M21" s="491"/>
      <c r="N21" s="491"/>
      <c r="O21" s="491"/>
      <c r="P21" s="491"/>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1" sqref="A1:IV65536"/>
    </sheetView>
  </sheetViews>
  <sheetFormatPr defaultColWidth="9.140625" defaultRowHeight="15"/>
  <cols>
    <col min="1" max="1" width="55.57421875" style="291" customWidth="1"/>
    <col min="2" max="5" width="15.140625" style="291" customWidth="1"/>
    <col min="6" max="6" width="17.00390625" style="291" customWidth="1"/>
    <col min="7" max="7" width="2.57421875" style="291" customWidth="1"/>
    <col min="8" max="16384" width="9.140625" style="291" customWidth="1"/>
  </cols>
  <sheetData>
    <row r="1" spans="1:6" ht="20.25" customHeight="1">
      <c r="A1" s="528" t="s">
        <v>193</v>
      </c>
      <c r="B1" s="528"/>
      <c r="C1" s="528"/>
      <c r="D1" s="528"/>
      <c r="E1" s="528"/>
      <c r="F1" s="290">
        <f>+'Section A'!B2</f>
        <v>0</v>
      </c>
    </row>
    <row r="2" spans="1:6" ht="42" customHeight="1">
      <c r="A2" s="532" t="s">
        <v>258</v>
      </c>
      <c r="B2" s="532"/>
      <c r="C2" s="532"/>
      <c r="D2" s="532"/>
      <c r="E2" s="532"/>
      <c r="F2" s="532"/>
    </row>
    <row r="3" spans="1:6" ht="14.25">
      <c r="A3" s="315"/>
      <c r="B3" s="315"/>
      <c r="C3" s="315"/>
      <c r="D3" s="315"/>
      <c r="E3" s="315"/>
      <c r="F3" s="315"/>
    </row>
    <row r="4" spans="1:8" ht="14.25">
      <c r="A4" s="316" t="s">
        <v>65</v>
      </c>
      <c r="B4" s="316" t="s">
        <v>46</v>
      </c>
      <c r="C4" s="316" t="s">
        <v>45</v>
      </c>
      <c r="D4" s="316" t="s">
        <v>34</v>
      </c>
      <c r="E4" s="316" t="s">
        <v>33</v>
      </c>
      <c r="F4" s="316" t="s">
        <v>320</v>
      </c>
      <c r="H4" s="301" t="s">
        <v>254</v>
      </c>
    </row>
    <row r="5" spans="1:8" ht="14.25">
      <c r="A5" s="294"/>
      <c r="B5" s="317"/>
      <c r="C5" s="317"/>
      <c r="D5" s="318"/>
      <c r="E5" s="317"/>
      <c r="F5" s="287">
        <f>ROUND(+B5*D5*E5,2)</f>
        <v>0</v>
      </c>
      <c r="H5" s="266"/>
    </row>
    <row r="6" spans="1:8" ht="14.25">
      <c r="A6" s="297"/>
      <c r="B6" s="317"/>
      <c r="C6" s="317"/>
      <c r="D6" s="318"/>
      <c r="E6" s="317"/>
      <c r="F6" s="287">
        <f>ROUND(+B6*D6*E6,2)</f>
        <v>0</v>
      </c>
      <c r="H6" s="266"/>
    </row>
    <row r="7" spans="1:8" ht="14.25">
      <c r="A7" s="297"/>
      <c r="B7" s="317"/>
      <c r="C7" s="317"/>
      <c r="D7" s="318"/>
      <c r="E7" s="317"/>
      <c r="F7" s="287">
        <f>ROUND(+B7*D7*E7,2)</f>
        <v>0</v>
      </c>
      <c r="H7" s="266"/>
    </row>
    <row r="8" spans="1:8" ht="14.25">
      <c r="A8" s="297"/>
      <c r="B8" s="317"/>
      <c r="C8" s="317"/>
      <c r="D8" s="318"/>
      <c r="E8" s="317"/>
      <c r="F8" s="319">
        <f>ROUND(+B8*D8*E8,2)</f>
        <v>0</v>
      </c>
      <c r="H8" s="266"/>
    </row>
    <row r="9" spans="1:8" ht="14.25">
      <c r="A9" s="297"/>
      <c r="B9" s="315"/>
      <c r="C9" s="315"/>
      <c r="D9" s="320"/>
      <c r="E9" s="313" t="s">
        <v>42</v>
      </c>
      <c r="F9" s="314">
        <f>ROUND(SUM(F5:F8),2)</f>
        <v>0</v>
      </c>
      <c r="H9" s="301" t="s">
        <v>314</v>
      </c>
    </row>
    <row r="10" spans="1:6" ht="14.25">
      <c r="A10" s="297"/>
      <c r="B10" s="315"/>
      <c r="C10" s="315"/>
      <c r="D10" s="320"/>
      <c r="E10" s="315"/>
      <c r="F10" s="321"/>
    </row>
    <row r="11" spans="1:6" ht="14.25">
      <c r="A11" s="297"/>
      <c r="B11" s="317"/>
      <c r="C11" s="317"/>
      <c r="D11" s="318"/>
      <c r="E11" s="317"/>
      <c r="F11" s="287">
        <f>ROUND(+B11*D11*E11,2)</f>
        <v>0</v>
      </c>
    </row>
    <row r="12" spans="1:6" ht="14.25">
      <c r="A12" s="297"/>
      <c r="B12" s="317"/>
      <c r="C12" s="317"/>
      <c r="D12" s="318"/>
      <c r="E12" s="317"/>
      <c r="F12" s="319">
        <f>ROUND(+B12*D12*E12,2)</f>
        <v>0</v>
      </c>
    </row>
    <row r="13" spans="1:8" ht="14.25">
      <c r="A13" s="297"/>
      <c r="B13" s="315"/>
      <c r="C13" s="315"/>
      <c r="D13" s="288"/>
      <c r="E13" s="288" t="s">
        <v>36</v>
      </c>
      <c r="F13" s="287">
        <f>ROUND(SUM(F10:F12),2)</f>
        <v>0</v>
      </c>
      <c r="H13" s="301" t="s">
        <v>314</v>
      </c>
    </row>
    <row r="14" spans="1:6" ht="14.25">
      <c r="A14" s="290"/>
      <c r="B14" s="290"/>
      <c r="C14" s="290"/>
      <c r="D14" s="290"/>
      <c r="E14" s="290"/>
      <c r="F14" s="306"/>
    </row>
    <row r="15" spans="1:8" ht="14.25">
      <c r="A15" s="290"/>
      <c r="B15" s="290"/>
      <c r="C15" s="531" t="s">
        <v>81</v>
      </c>
      <c r="D15" s="531"/>
      <c r="E15" s="531"/>
      <c r="F15" s="287">
        <f>+F13+F9</f>
        <v>0</v>
      </c>
      <c r="H15" s="307" t="s">
        <v>256</v>
      </c>
    </row>
    <row r="16" spans="1:6" ht="14.25">
      <c r="A16" s="322"/>
      <c r="B16" s="315"/>
      <c r="C16" s="315"/>
      <c r="D16" s="315"/>
      <c r="E16" s="315"/>
      <c r="F16" s="295"/>
    </row>
    <row r="17" spans="1:8" ht="14.25">
      <c r="A17" s="308" t="s">
        <v>79</v>
      </c>
      <c r="B17" s="309"/>
      <c r="C17" s="309"/>
      <c r="D17" s="309"/>
      <c r="E17" s="309"/>
      <c r="F17" s="310"/>
      <c r="H17" s="301" t="s">
        <v>255</v>
      </c>
    </row>
    <row r="18" spans="1:16" ht="45" customHeight="1">
      <c r="A18" s="499"/>
      <c r="B18" s="500"/>
      <c r="C18" s="500"/>
      <c r="D18" s="500"/>
      <c r="E18" s="500"/>
      <c r="F18" s="501"/>
      <c r="H18" s="530" t="s">
        <v>321</v>
      </c>
      <c r="I18" s="530"/>
      <c r="J18" s="530"/>
      <c r="K18" s="530"/>
      <c r="L18" s="530"/>
      <c r="M18" s="530"/>
      <c r="N18" s="530"/>
      <c r="O18" s="530"/>
      <c r="P18" s="530"/>
    </row>
    <row r="19" spans="1:8" ht="14.25">
      <c r="A19" s="290"/>
      <c r="B19" s="290"/>
      <c r="C19" s="290"/>
      <c r="D19" s="290"/>
      <c r="E19" s="290"/>
      <c r="F19" s="290"/>
      <c r="H19" s="266"/>
    </row>
    <row r="20" spans="1:8" ht="14.25">
      <c r="A20" s="308" t="s">
        <v>80</v>
      </c>
      <c r="B20" s="311"/>
      <c r="C20" s="311"/>
      <c r="D20" s="311"/>
      <c r="E20" s="311"/>
      <c r="F20" s="312"/>
      <c r="H20" s="301" t="s">
        <v>255</v>
      </c>
    </row>
    <row r="21" spans="1:16" ht="45" customHeight="1">
      <c r="A21" s="499"/>
      <c r="B21" s="500"/>
      <c r="C21" s="500"/>
      <c r="D21" s="500"/>
      <c r="E21" s="500"/>
      <c r="F21" s="501"/>
      <c r="H21" s="530" t="s">
        <v>321</v>
      </c>
      <c r="I21" s="530"/>
      <c r="J21" s="530"/>
      <c r="K21" s="530"/>
      <c r="L21" s="530"/>
      <c r="M21" s="530"/>
      <c r="N21" s="530"/>
      <c r="O21" s="530"/>
      <c r="P21" s="530"/>
    </row>
    <row r="23" ht="14.25">
      <c r="D23" s="323"/>
    </row>
  </sheetData>
  <sheetProtection/>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9" t="s">
        <v>193</v>
      </c>
      <c r="B1" s="489"/>
      <c r="C1" s="489"/>
      <c r="D1" s="8">
        <f>+'Section A'!B2</f>
        <v>0</v>
      </c>
    </row>
    <row r="2" spans="1:4" ht="54.75" customHeight="1">
      <c r="A2" s="524" t="s">
        <v>267</v>
      </c>
      <c r="B2" s="524"/>
      <c r="C2" s="524"/>
      <c r="D2" s="524"/>
    </row>
    <row r="3" spans="1:4" ht="15" customHeight="1">
      <c r="A3" s="236" t="s">
        <v>65</v>
      </c>
      <c r="B3" s="24" t="s">
        <v>82</v>
      </c>
      <c r="C3" s="24" t="s">
        <v>83</v>
      </c>
      <c r="D3" s="226" t="s">
        <v>304</v>
      </c>
    </row>
    <row r="4" spans="1:4" s="108" customFormat="1" ht="14.25">
      <c r="A4" s="241"/>
      <c r="B4" s="131"/>
      <c r="C4" s="134"/>
      <c r="D4" s="97">
        <f>ROUND(B4*C4,2)</f>
        <v>0</v>
      </c>
    </row>
    <row r="5" spans="1:4" s="108" customFormat="1" ht="14.25">
      <c r="A5" s="235"/>
      <c r="B5" s="131"/>
      <c r="C5" s="134"/>
      <c r="D5" s="130">
        <f>ROUND(B5*C5,2)</f>
        <v>0</v>
      </c>
    </row>
    <row r="6" spans="1:6" s="108" customFormat="1" ht="14.25">
      <c r="A6" s="235"/>
      <c r="B6" s="199"/>
      <c r="C6" s="211" t="s">
        <v>42</v>
      </c>
      <c r="D6" s="74">
        <f>ROUND(SUM(D4:D5),2)</f>
        <v>0</v>
      </c>
      <c r="F6" s="111" t="s">
        <v>305</v>
      </c>
    </row>
    <row r="7" spans="1:4" s="108" customFormat="1" ht="14.25">
      <c r="A7" s="235"/>
      <c r="B7" s="98"/>
      <c r="C7" s="98"/>
      <c r="D7" s="208"/>
    </row>
    <row r="8" spans="1:4" s="108" customFormat="1" ht="14.25" hidden="1">
      <c r="A8" s="345"/>
      <c r="B8" s="320"/>
      <c r="C8" s="356"/>
      <c r="D8" s="287">
        <f>ROUND(B8*C8,2)</f>
        <v>0</v>
      </c>
    </row>
    <row r="9" spans="1:4" s="108" customFormat="1" ht="14.25" hidden="1">
      <c r="A9" s="345"/>
      <c r="B9" s="320"/>
      <c r="C9" s="356"/>
      <c r="D9" s="319">
        <f>ROUND(B9*C9,2)</f>
        <v>0</v>
      </c>
    </row>
    <row r="10" spans="1:6" s="108" customFormat="1" ht="14.25" hidden="1">
      <c r="A10" s="351"/>
      <c r="B10" s="288"/>
      <c r="C10" s="288" t="s">
        <v>36</v>
      </c>
      <c r="D10" s="287">
        <f>ROUND(SUM(D7:D9),2)</f>
        <v>0</v>
      </c>
      <c r="F10" s="111" t="s">
        <v>305</v>
      </c>
    </row>
    <row r="11" spans="1:4" ht="14.25">
      <c r="A11" s="8"/>
      <c r="B11" s="8"/>
      <c r="C11" s="8"/>
      <c r="D11" s="80"/>
    </row>
    <row r="12" spans="1:6" ht="14.25">
      <c r="A12" s="8"/>
      <c r="B12" s="510" t="s">
        <v>105</v>
      </c>
      <c r="C12" s="510"/>
      <c r="D12" s="72">
        <f>+D10+D6</f>
        <v>0</v>
      </c>
      <c r="F12" s="136" t="s">
        <v>256</v>
      </c>
    </row>
    <row r="13" spans="1:4" s="108" customFormat="1" ht="14.25">
      <c r="A13" s="243"/>
      <c r="B13" s="98"/>
      <c r="C13" s="128"/>
      <c r="D13" s="102"/>
    </row>
    <row r="14" spans="1:6" s="108" customFormat="1" ht="14.25">
      <c r="A14" s="103" t="s">
        <v>84</v>
      </c>
      <c r="B14" s="104"/>
      <c r="C14" s="104"/>
      <c r="D14" s="105"/>
      <c r="F14" s="137" t="s">
        <v>255</v>
      </c>
    </row>
    <row r="15" spans="1:14" s="108" customFormat="1" ht="45" customHeight="1">
      <c r="A15" s="483"/>
      <c r="B15" s="484"/>
      <c r="C15" s="484"/>
      <c r="D15" s="485"/>
      <c r="F15" s="491" t="s">
        <v>321</v>
      </c>
      <c r="G15" s="491"/>
      <c r="H15" s="491"/>
      <c r="I15" s="491"/>
      <c r="J15" s="491"/>
      <c r="K15" s="491"/>
      <c r="L15" s="491"/>
      <c r="M15" s="491"/>
      <c r="N15" s="491"/>
    </row>
    <row r="16" spans="1:4" ht="14.25">
      <c r="A16" s="8"/>
      <c r="B16" s="8"/>
      <c r="C16" s="8"/>
      <c r="D16" s="8"/>
    </row>
    <row r="17" spans="1:6" s="108" customFormat="1" ht="14.25" hidden="1">
      <c r="A17" s="308" t="s">
        <v>104</v>
      </c>
      <c r="B17" s="311"/>
      <c r="C17" s="311"/>
      <c r="D17" s="312"/>
      <c r="F17" s="137" t="s">
        <v>255</v>
      </c>
    </row>
    <row r="18" spans="1:14" s="108" customFormat="1" ht="45" customHeight="1" hidden="1">
      <c r="A18" s="499"/>
      <c r="B18" s="500"/>
      <c r="C18" s="500"/>
      <c r="D18" s="501"/>
      <c r="F18" s="491" t="s">
        <v>321</v>
      </c>
      <c r="G18" s="491"/>
      <c r="H18" s="491"/>
      <c r="I18" s="491"/>
      <c r="J18" s="491"/>
      <c r="K18" s="491"/>
      <c r="L18" s="491"/>
      <c r="M18" s="491"/>
      <c r="N18" s="491"/>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140625" defaultRowHeight="15"/>
  <cols>
    <col min="1" max="5" width="18.140625" style="8" customWidth="1"/>
    <col min="6" max="6" width="18.140625" style="285" hidden="1" customWidth="1"/>
    <col min="7" max="7" width="18.140625" style="8" customWidth="1"/>
    <col min="8" max="8" width="2.28125" style="8" customWidth="1"/>
    <col min="9" max="16384" width="9.140625" style="8" customWidth="1"/>
  </cols>
  <sheetData>
    <row r="1" spans="1:9" ht="20.25" customHeight="1">
      <c r="A1" s="489" t="s">
        <v>193</v>
      </c>
      <c r="B1" s="489"/>
      <c r="C1" s="489"/>
      <c r="D1" s="489"/>
      <c r="E1" s="489"/>
      <c r="F1" s="489"/>
      <c r="G1" s="8">
        <f>+'Section A'!B2</f>
        <v>0</v>
      </c>
      <c r="I1" s="23" t="s">
        <v>265</v>
      </c>
    </row>
    <row r="2" spans="1:9" ht="39" customHeight="1">
      <c r="A2" s="511" t="s">
        <v>257</v>
      </c>
      <c r="B2" s="511"/>
      <c r="C2" s="511"/>
      <c r="D2" s="511"/>
      <c r="E2" s="511"/>
      <c r="F2" s="511"/>
      <c r="G2" s="511"/>
      <c r="H2" s="17"/>
      <c r="I2" s="17"/>
    </row>
    <row r="3" spans="1:9" ht="14.25">
      <c r="A3" s="27" t="s">
        <v>4</v>
      </c>
      <c r="B3" s="28"/>
      <c r="C3" s="28"/>
      <c r="D3" s="29"/>
      <c r="E3" s="30" t="s">
        <v>85</v>
      </c>
      <c r="F3" s="329" t="s">
        <v>86</v>
      </c>
      <c r="G3" s="31" t="s">
        <v>87</v>
      </c>
      <c r="I3" s="13"/>
    </row>
    <row r="4" spans="1:9" ht="21.75" customHeight="1">
      <c r="A4" s="64" t="s">
        <v>88</v>
      </c>
      <c r="B4" s="64"/>
      <c r="C4" s="21"/>
      <c r="E4" s="75">
        <f>+Personnel!G10</f>
        <v>0</v>
      </c>
      <c r="F4" s="327">
        <f>+Personnel!G14</f>
        <v>0</v>
      </c>
      <c r="G4" s="76">
        <f>SUM(E4:F4)</f>
        <v>0</v>
      </c>
      <c r="H4" s="67"/>
      <c r="I4" s="13"/>
    </row>
    <row r="5" spans="1:9" ht="21.75" customHeight="1">
      <c r="A5" s="64" t="s">
        <v>89</v>
      </c>
      <c r="B5" s="64"/>
      <c r="C5" s="21"/>
      <c r="E5" s="75">
        <f>+'Fringe Benefits'!G9</f>
        <v>0</v>
      </c>
      <c r="F5" s="327">
        <f>+'Fringe Benefits'!G13</f>
        <v>0</v>
      </c>
      <c r="G5" s="76">
        <f aca="true" t="shared" si="0" ref="G5:G19">SUM(E5:F5)</f>
        <v>0</v>
      </c>
      <c r="H5" s="67"/>
      <c r="I5" s="13"/>
    </row>
    <row r="6" spans="1:9" ht="21.75" customHeight="1">
      <c r="A6" s="64" t="s">
        <v>90</v>
      </c>
      <c r="B6" s="64"/>
      <c r="C6" s="21"/>
      <c r="E6" s="75">
        <f>+Travel!G9</f>
        <v>0</v>
      </c>
      <c r="F6" s="327">
        <f>+Travel!G13</f>
        <v>0</v>
      </c>
      <c r="G6" s="76">
        <f t="shared" si="0"/>
        <v>0</v>
      </c>
      <c r="H6" s="67"/>
      <c r="I6" s="13"/>
    </row>
    <row r="7" spans="1:9" ht="21.75" customHeight="1">
      <c r="A7" s="64" t="s">
        <v>0</v>
      </c>
      <c r="B7" s="64"/>
      <c r="C7" s="21"/>
      <c r="E7" s="75">
        <f>+'Equipment '!D7</f>
        <v>0</v>
      </c>
      <c r="F7" s="327">
        <f>+'Equipment '!D11</f>
        <v>0</v>
      </c>
      <c r="G7" s="76">
        <f t="shared" si="0"/>
        <v>0</v>
      </c>
      <c r="H7" s="67"/>
      <c r="I7" s="13"/>
    </row>
    <row r="8" spans="1:9" ht="21.75" customHeight="1">
      <c r="A8" s="64" t="s">
        <v>1</v>
      </c>
      <c r="B8" s="64"/>
      <c r="C8" s="21"/>
      <c r="E8" s="75">
        <f>+Supplies!D10</f>
        <v>0</v>
      </c>
      <c r="F8" s="327">
        <f>+Supplies!D14</f>
        <v>0</v>
      </c>
      <c r="G8" s="76">
        <f t="shared" si="0"/>
        <v>0</v>
      </c>
      <c r="H8" s="67"/>
      <c r="I8" s="13"/>
    </row>
    <row r="9" spans="1:9" ht="21.75" customHeight="1">
      <c r="A9" s="64" t="s">
        <v>12</v>
      </c>
      <c r="B9" s="64"/>
      <c r="C9" s="21"/>
      <c r="E9" s="75">
        <f>+'Contractual Services'!C12</f>
        <v>0</v>
      </c>
      <c r="F9" s="327">
        <f>+'Contractual Services'!C16</f>
        <v>0</v>
      </c>
      <c r="G9" s="76">
        <f t="shared" si="0"/>
        <v>0</v>
      </c>
      <c r="H9" s="67"/>
      <c r="I9" s="13"/>
    </row>
    <row r="10" spans="1:9" ht="21.75" customHeight="1">
      <c r="A10" s="64" t="s">
        <v>13</v>
      </c>
      <c r="B10" s="64"/>
      <c r="C10" s="21"/>
      <c r="E10" s="75">
        <f>+Consultant!G6+Consultant!G23</f>
        <v>0</v>
      </c>
      <c r="F10" s="327">
        <f>+Consultant!G10+Consultant!G27</f>
        <v>0</v>
      </c>
      <c r="G10" s="76">
        <f t="shared" si="0"/>
        <v>0</v>
      </c>
      <c r="H10" s="67"/>
      <c r="I10" s="13"/>
    </row>
    <row r="11" spans="1:9" ht="21.75" customHeight="1" hidden="1">
      <c r="A11" s="328" t="s">
        <v>17</v>
      </c>
      <c r="B11" s="328"/>
      <c r="C11" s="325"/>
      <c r="D11" s="285"/>
      <c r="E11" s="326">
        <f>+'Construction '!C6</f>
        <v>0</v>
      </c>
      <c r="F11" s="327">
        <f>+'Construction '!C10</f>
        <v>0</v>
      </c>
      <c r="G11" s="327">
        <f t="shared" si="0"/>
        <v>0</v>
      </c>
      <c r="H11" s="67"/>
      <c r="I11" s="13"/>
    </row>
    <row r="12" spans="1:9" ht="21.75" customHeight="1">
      <c r="A12" s="64" t="s">
        <v>18</v>
      </c>
      <c r="B12" s="64"/>
      <c r="C12" s="64"/>
      <c r="E12" s="75">
        <f>+'Occupancy '!F8</f>
        <v>0</v>
      </c>
      <c r="F12" s="327">
        <f>+'Occupancy '!F12</f>
        <v>0</v>
      </c>
      <c r="G12" s="76">
        <f t="shared" si="0"/>
        <v>0</v>
      </c>
      <c r="H12" s="67"/>
      <c r="I12" s="13"/>
    </row>
    <row r="13" spans="1:9" ht="21.75" customHeight="1">
      <c r="A13" s="64" t="s">
        <v>91</v>
      </c>
      <c r="B13" s="64"/>
      <c r="C13" s="21"/>
      <c r="E13" s="75">
        <f>+'R &amp; D '!C6</f>
        <v>0</v>
      </c>
      <c r="F13" s="327">
        <f>+'R &amp; D '!C10</f>
        <v>0</v>
      </c>
      <c r="G13" s="76">
        <f t="shared" si="0"/>
        <v>0</v>
      </c>
      <c r="H13" s="67"/>
      <c r="I13" s="13"/>
    </row>
    <row r="14" spans="1:9" ht="21.75" customHeight="1">
      <c r="A14" s="64" t="s">
        <v>92</v>
      </c>
      <c r="B14" s="64"/>
      <c r="C14" s="21"/>
      <c r="E14" s="75">
        <f>+'Telecommunications '!F8</f>
        <v>0</v>
      </c>
      <c r="F14" s="327">
        <f>+'Telecommunications '!F12</f>
        <v>0</v>
      </c>
      <c r="G14" s="76">
        <f t="shared" si="0"/>
        <v>0</v>
      </c>
      <c r="H14" s="68"/>
      <c r="I14" s="13"/>
    </row>
    <row r="15" spans="1:9" ht="21.75" customHeight="1">
      <c r="A15" s="64" t="s">
        <v>93</v>
      </c>
      <c r="B15" s="64"/>
      <c r="C15" s="21"/>
      <c r="E15" s="75">
        <f>+'Training &amp; Education'!F8</f>
        <v>0</v>
      </c>
      <c r="F15" s="327">
        <f>+'Training &amp; Education'!F12</f>
        <v>0</v>
      </c>
      <c r="G15" s="76">
        <f>SUM(E15:F15)</f>
        <v>0</v>
      </c>
      <c r="H15" s="68"/>
      <c r="I15" s="13"/>
    </row>
    <row r="16" spans="1:9" ht="21.75" customHeight="1">
      <c r="A16" s="64" t="s">
        <v>94</v>
      </c>
      <c r="B16" s="64"/>
      <c r="C16" s="21"/>
      <c r="E16" s="75">
        <f>+'Direct Administrative '!G7</f>
        <v>0</v>
      </c>
      <c r="F16" s="327">
        <f>+'Direct Administrative '!G11</f>
        <v>0</v>
      </c>
      <c r="G16" s="76">
        <f>SUM(E16:F16)</f>
        <v>0</v>
      </c>
      <c r="H16" s="68"/>
      <c r="I16" s="13"/>
    </row>
    <row r="17" spans="1:9" ht="21.75" customHeight="1">
      <c r="A17" s="64" t="s">
        <v>95</v>
      </c>
      <c r="B17" s="64"/>
      <c r="C17" s="21"/>
      <c r="E17" s="75">
        <f>+'Miscellaneous (other) Costs '!F9</f>
        <v>0</v>
      </c>
      <c r="F17" s="327">
        <f>+'Miscellaneous (other) Costs '!F13</f>
        <v>0</v>
      </c>
      <c r="G17" s="76">
        <f>SUM(E17:F17)</f>
        <v>0</v>
      </c>
      <c r="H17" s="68"/>
      <c r="I17" s="13"/>
    </row>
    <row r="18" spans="1:9" ht="21.75" customHeight="1" hidden="1">
      <c r="A18" s="324" t="s">
        <v>96</v>
      </c>
      <c r="B18" s="324"/>
      <c r="C18" s="325"/>
      <c r="D18" s="285"/>
      <c r="E18" s="326">
        <f>+'GRANT EXCLUSIVE LINE ITEM '!F9</f>
        <v>0</v>
      </c>
      <c r="F18" s="327">
        <f>+'GRANT EXCLUSIVE LINE ITEM '!F13</f>
        <v>0</v>
      </c>
      <c r="G18" s="327">
        <f>SUM(E18:F18)</f>
        <v>0</v>
      </c>
      <c r="H18" s="68"/>
      <c r="I18" s="13"/>
    </row>
    <row r="19" spans="1:9" ht="21.75" customHeight="1">
      <c r="A19" s="64" t="s">
        <v>266</v>
      </c>
      <c r="B19" s="64"/>
      <c r="C19" s="21"/>
      <c r="E19" s="227">
        <f>+'Indirect Costs '!D6</f>
        <v>0</v>
      </c>
      <c r="F19" s="330">
        <f>+'Indirect Costs '!D10</f>
        <v>0</v>
      </c>
      <c r="G19" s="228">
        <f t="shared" si="0"/>
        <v>0</v>
      </c>
      <c r="H19" s="68"/>
      <c r="I19" s="13"/>
    </row>
    <row r="20" spans="1:9" ht="21.75" customHeight="1">
      <c r="A20" s="21"/>
      <c r="B20" s="21"/>
      <c r="C20" s="21"/>
      <c r="E20" s="75"/>
      <c r="F20" s="327"/>
      <c r="G20" s="76"/>
      <c r="H20" s="63"/>
      <c r="I20" s="13"/>
    </row>
    <row r="21" spans="1:9" ht="21.75" customHeight="1">
      <c r="A21" s="21"/>
      <c r="B21" s="21"/>
      <c r="C21" s="21"/>
      <c r="E21" s="77"/>
      <c r="F21" s="327"/>
      <c r="G21" s="76"/>
      <c r="H21" s="13"/>
      <c r="I21" s="13"/>
    </row>
    <row r="22" spans="1:9" ht="21.75" customHeight="1">
      <c r="A22" s="64" t="s">
        <v>97</v>
      </c>
      <c r="B22" s="64"/>
      <c r="C22" s="22"/>
      <c r="E22" s="75">
        <f>SUM(E4:E21)</f>
        <v>0</v>
      </c>
      <c r="F22" s="327"/>
      <c r="G22" s="76"/>
      <c r="H22" s="67"/>
      <c r="I22" s="204">
        <f>+E22-'Section A'!E29</f>
        <v>0</v>
      </c>
    </row>
    <row r="23" spans="1:9" ht="21.75" customHeight="1" hidden="1">
      <c r="A23" s="64" t="s">
        <v>185</v>
      </c>
      <c r="B23" s="64"/>
      <c r="C23" s="64"/>
      <c r="E23" s="75"/>
      <c r="F23" s="327">
        <f>SUM(F4:F22)</f>
        <v>0</v>
      </c>
      <c r="G23" s="76"/>
      <c r="H23" s="69"/>
      <c r="I23" s="204">
        <f>+F23-'Section B'!C31</f>
        <v>0</v>
      </c>
    </row>
    <row r="24" spans="1:9" ht="21.75" customHeight="1">
      <c r="A24" s="27" t="s">
        <v>5</v>
      </c>
      <c r="B24" s="28"/>
      <c r="C24" s="28"/>
      <c r="D24" s="32"/>
      <c r="E24" s="78"/>
      <c r="F24" s="331"/>
      <c r="G24" s="79">
        <f>SUM(G4:G23)</f>
        <v>0</v>
      </c>
      <c r="H24" s="60"/>
      <c r="I24" s="205">
        <f>+G24-E22-F23</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D1" sqref="D1:F1"/>
    </sheetView>
  </sheetViews>
  <sheetFormatPr defaultColWidth="9.140625" defaultRowHeight="15"/>
  <cols>
    <col min="1" max="9" width="14.421875" style="0" customWidth="1"/>
  </cols>
  <sheetData>
    <row r="1" spans="1:9" ht="44.25" customHeight="1" thickBot="1" thickTop="1">
      <c r="A1" s="538" t="s">
        <v>177</v>
      </c>
      <c r="B1" s="466"/>
      <c r="C1" s="467"/>
      <c r="D1" s="465" t="s">
        <v>221</v>
      </c>
      <c r="E1" s="466"/>
      <c r="F1" s="467"/>
      <c r="G1" s="468" t="s">
        <v>252</v>
      </c>
      <c r="H1" s="469"/>
      <c r="I1" s="470"/>
    </row>
    <row r="2" spans="1:9" s="259" customFormat="1" ht="49.5" customHeight="1" thickBot="1" thickTop="1">
      <c r="A2" s="468" t="str">
        <f>"Organization Name: "&amp;'Section A'!B2</f>
        <v>Organization Name: </v>
      </c>
      <c r="B2" s="469"/>
      <c r="C2" s="469"/>
      <c r="D2" s="473" t="str">
        <f>"CSFA Description: "&amp;'Section A'!D3</f>
        <v>CSFA Description: Illinois Energy Transition Navigators Program (CEJA)</v>
      </c>
      <c r="E2" s="474"/>
      <c r="F2" s="475"/>
      <c r="G2" s="468" t="str">
        <f>"NOFO # "&amp;'Section A'!F2</f>
        <v>NOFO # 3174-2569</v>
      </c>
      <c r="H2" s="469"/>
      <c r="I2" s="470"/>
    </row>
    <row r="3" spans="1:9" ht="15" thickBot="1" thickTop="1">
      <c r="A3" s="471" t="str">
        <f>"CSFA # "&amp;'Section A'!B3</f>
        <v>CSFA # 420-30-3174</v>
      </c>
      <c r="B3" s="472"/>
      <c r="C3" s="472"/>
      <c r="D3" s="476" t="str">
        <f>"UEI #"&amp;'Section A'!D2</f>
        <v>UEI #</v>
      </c>
      <c r="E3" s="477"/>
      <c r="F3" s="478"/>
      <c r="G3" s="468" t="str">
        <f>"Fiscal Year: "&amp;'Section A'!F3</f>
        <v>Fiscal Year: 2023</v>
      </c>
      <c r="H3" s="469"/>
      <c r="I3" s="470"/>
    </row>
    <row r="4" spans="1:9" ht="15" thickBot="1" thickTop="1">
      <c r="A4" s="135" t="s">
        <v>248</v>
      </c>
      <c r="B4" s="135">
        <f>+'Section A'!F4</f>
        <v>0</v>
      </c>
      <c r="C4" s="7"/>
      <c r="D4" s="7"/>
      <c r="E4" s="7"/>
      <c r="F4" s="7"/>
      <c r="G4" s="7"/>
      <c r="H4" s="7"/>
      <c r="I4" s="7"/>
    </row>
    <row r="5" spans="1:9" ht="15" thickTop="1">
      <c r="A5" s="53"/>
      <c r="B5" s="53"/>
      <c r="C5" s="53"/>
      <c r="D5" s="7"/>
      <c r="E5" s="7"/>
      <c r="F5" s="7"/>
      <c r="G5" s="7"/>
      <c r="H5" s="7"/>
      <c r="I5" s="7"/>
    </row>
    <row r="6" spans="1:9" ht="14.25">
      <c r="A6" s="40"/>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37" t="s">
        <v>182</v>
      </c>
      <c r="B9" s="537"/>
      <c r="C9" s="537"/>
      <c r="D9" s="535" t="s">
        <v>179</v>
      </c>
      <c r="E9" s="535"/>
      <c r="F9" s="41" t="s">
        <v>178</v>
      </c>
      <c r="G9" s="535" t="s">
        <v>180</v>
      </c>
      <c r="H9" s="535"/>
      <c r="I9" s="41" t="s">
        <v>178</v>
      </c>
    </row>
    <row r="10" spans="1:9" ht="14.25">
      <c r="A10" s="533">
        <f>+'Narrative Summary '!E22</f>
        <v>0</v>
      </c>
      <c r="B10" s="534"/>
      <c r="C10" s="42"/>
      <c r="D10" s="42"/>
      <c r="E10" s="42"/>
      <c r="F10" s="250"/>
      <c r="G10" s="42"/>
      <c r="H10" s="42"/>
      <c r="I10" s="250"/>
    </row>
    <row r="11" spans="1:9" ht="14.25">
      <c r="A11" s="42"/>
      <c r="B11" s="42"/>
      <c r="C11" s="42"/>
      <c r="D11" s="42"/>
      <c r="E11" s="42"/>
      <c r="F11" s="42"/>
      <c r="G11" s="42"/>
      <c r="H11" s="42"/>
      <c r="I11" s="42"/>
    </row>
    <row r="12" spans="1:9" ht="14.25">
      <c r="A12" s="42"/>
      <c r="B12" s="42"/>
      <c r="C12" s="42"/>
      <c r="D12" s="42"/>
      <c r="E12" s="42"/>
      <c r="F12" s="42"/>
      <c r="G12" s="42"/>
      <c r="H12" s="42"/>
      <c r="I12" s="42"/>
    </row>
    <row r="13" spans="1:9" ht="14.25">
      <c r="A13" s="42"/>
      <c r="B13" s="42"/>
      <c r="C13" s="42"/>
      <c r="D13" s="42"/>
      <c r="E13" s="42"/>
      <c r="F13" s="42"/>
      <c r="G13" s="42"/>
      <c r="H13" s="42"/>
      <c r="I13" s="42"/>
    </row>
    <row r="14" spans="1:9" ht="14.25">
      <c r="A14" s="42"/>
      <c r="B14" s="42"/>
      <c r="C14" s="42"/>
      <c r="D14" s="42"/>
      <c r="E14" s="42"/>
      <c r="F14" s="42"/>
      <c r="G14" s="42"/>
      <c r="H14" s="42"/>
      <c r="I14" s="42"/>
    </row>
    <row r="15" spans="1:9" ht="14.25">
      <c r="A15" s="42"/>
      <c r="B15" s="42"/>
      <c r="C15" s="42"/>
      <c r="D15" s="42"/>
      <c r="E15" s="42"/>
      <c r="F15" s="42"/>
      <c r="G15" s="42"/>
      <c r="H15" s="42"/>
      <c r="I15" s="42"/>
    </row>
    <row r="16" spans="1:9" ht="35.25" customHeight="1">
      <c r="A16" s="537" t="s">
        <v>181</v>
      </c>
      <c r="B16" s="537"/>
      <c r="C16" s="537"/>
      <c r="D16" s="535" t="s">
        <v>179</v>
      </c>
      <c r="E16" s="535"/>
      <c r="F16" s="41" t="s">
        <v>178</v>
      </c>
      <c r="G16" s="535" t="s">
        <v>180</v>
      </c>
      <c r="H16" s="535"/>
      <c r="I16" s="41" t="s">
        <v>178</v>
      </c>
    </row>
    <row r="17" spans="1:9" ht="18.75" customHeight="1">
      <c r="A17" s="7"/>
      <c r="B17" s="7"/>
      <c r="C17" s="7"/>
      <c r="D17" s="7"/>
      <c r="E17" s="7"/>
      <c r="F17" s="7"/>
      <c r="G17" s="7"/>
      <c r="H17" s="7"/>
      <c r="I17" s="7"/>
    </row>
    <row r="18" spans="10:14" ht="14.25">
      <c r="J18" s="35"/>
      <c r="K18" s="35"/>
      <c r="L18" s="35"/>
      <c r="M18" s="35"/>
      <c r="N18" s="35"/>
    </row>
    <row r="19" spans="10:14" ht="5.25" customHeight="1">
      <c r="J19" s="35"/>
      <c r="K19" s="35"/>
      <c r="L19" s="35"/>
      <c r="M19" s="35"/>
      <c r="N19" s="35"/>
    </row>
    <row r="20" spans="10:14" ht="58.5" customHeight="1">
      <c r="J20" s="34"/>
      <c r="K20" s="34"/>
      <c r="L20" s="34"/>
      <c r="M20" s="34"/>
      <c r="N20" s="34"/>
    </row>
    <row r="21" spans="1:9" ht="14.25">
      <c r="A21" s="7"/>
      <c r="B21" s="7"/>
      <c r="C21" s="7"/>
      <c r="D21" s="7"/>
      <c r="E21" s="7"/>
      <c r="F21" s="7"/>
      <c r="G21" s="7"/>
      <c r="H21" s="7"/>
      <c r="I21" s="7"/>
    </row>
    <row r="22" spans="1:9" ht="14.25">
      <c r="A22" s="37" t="s">
        <v>154</v>
      </c>
      <c r="B22" s="35"/>
      <c r="C22" s="35"/>
      <c r="D22" s="35"/>
      <c r="E22" s="35"/>
      <c r="F22" s="35"/>
      <c r="G22" s="35"/>
      <c r="H22" s="35"/>
      <c r="I22" s="35"/>
    </row>
    <row r="23" spans="1:9" ht="7.5" customHeight="1">
      <c r="A23" s="36"/>
      <c r="B23" s="35"/>
      <c r="C23" s="35"/>
      <c r="D23" s="35"/>
      <c r="E23" s="35"/>
      <c r="F23" s="35"/>
      <c r="G23" s="35"/>
      <c r="H23" s="35"/>
      <c r="I23" s="35"/>
    </row>
    <row r="24" spans="1:9" ht="49.5" customHeight="1">
      <c r="A24" s="536" t="s">
        <v>157</v>
      </c>
      <c r="B24" s="536"/>
      <c r="C24" s="536"/>
      <c r="D24" s="536"/>
      <c r="E24" s="536"/>
      <c r="F24" s="536"/>
      <c r="G24" s="536"/>
      <c r="H24" s="536"/>
      <c r="I24" s="536"/>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150" customWidth="1"/>
    <col min="2" max="2" width="4.140625" style="150" customWidth="1"/>
    <col min="3" max="3" width="3.7109375" style="150" customWidth="1"/>
    <col min="4" max="4" width="4.00390625" style="150" customWidth="1"/>
    <col min="5" max="5" width="15.421875" style="150" customWidth="1"/>
    <col min="6" max="6" width="14.7109375" style="150" customWidth="1"/>
    <col min="7" max="7" width="19.140625" style="150" customWidth="1"/>
    <col min="8" max="8" width="9.57421875" style="150" customWidth="1"/>
    <col min="9" max="9" width="7.00390625" style="150" customWidth="1"/>
    <col min="10" max="10" width="9.57421875" style="150" customWidth="1"/>
    <col min="11" max="11" width="5.140625" style="150" customWidth="1"/>
    <col min="12" max="12" width="3.421875" style="150" customWidth="1"/>
    <col min="13" max="13" width="13.140625" style="150" customWidth="1"/>
    <col min="14" max="14" width="2.57421875" style="150" customWidth="1"/>
    <col min="15" max="15" width="15.7109375" style="150" customWidth="1"/>
    <col min="16" max="16" width="3.00390625" style="150" customWidth="1"/>
    <col min="17" max="17" width="3.421875" style="150" customWidth="1"/>
    <col min="18" max="18" width="2.28125" style="150" customWidth="1"/>
    <col min="19" max="19" width="2.421875" style="150" customWidth="1"/>
    <col min="20" max="20" width="9.140625" style="150" customWidth="1"/>
    <col min="21" max="21" width="16.140625" style="150" customWidth="1"/>
    <col min="22" max="16384" width="9.140625" style="150" customWidth="1"/>
  </cols>
  <sheetData>
    <row r="1" spans="2:16" ht="12.75" customHeight="1">
      <c r="B1" s="150" t="s">
        <v>22</v>
      </c>
      <c r="F1" s="411">
        <f>+'Section A'!B2</f>
        <v>0</v>
      </c>
      <c r="G1" s="411"/>
      <c r="H1" s="411"/>
      <c r="I1" s="411"/>
      <c r="J1" s="411"/>
      <c r="K1" s="411"/>
      <c r="L1" s="411"/>
      <c r="M1" s="150" t="s">
        <v>217</v>
      </c>
      <c r="O1" s="412" t="str">
        <f>+'Section A'!F2</f>
        <v>3174-2569</v>
      </c>
      <c r="P1" s="412"/>
    </row>
    <row r="2" spans="2:10" ht="15" customHeight="1">
      <c r="B2" s="418" t="s">
        <v>211</v>
      </c>
      <c r="C2" s="418"/>
      <c r="D2" s="418"/>
      <c r="E2" s="418"/>
      <c r="F2" s="418"/>
      <c r="G2" s="418"/>
      <c r="H2" s="418"/>
      <c r="I2" s="418"/>
      <c r="J2" s="418"/>
    </row>
    <row r="3" spans="2:17" ht="13.5" customHeight="1">
      <c r="B3" s="147"/>
      <c r="C3" s="419" t="s">
        <v>214</v>
      </c>
      <c r="D3" s="419"/>
      <c r="E3" s="419"/>
      <c r="F3" s="419"/>
      <c r="G3" s="419"/>
      <c r="H3" s="419"/>
      <c r="I3" s="419"/>
      <c r="J3" s="419"/>
      <c r="K3" s="419"/>
      <c r="L3" s="419"/>
      <c r="M3" s="419"/>
      <c r="N3" s="419"/>
      <c r="O3" s="419"/>
      <c r="P3" s="419"/>
      <c r="Q3" s="419"/>
    </row>
    <row r="4" spans="2:17" ht="6.75" customHeight="1">
      <c r="B4" s="147"/>
      <c r="C4" s="147"/>
      <c r="D4" s="147"/>
      <c r="E4" s="147"/>
      <c r="F4" s="147"/>
      <c r="G4" s="147"/>
      <c r="H4" s="147"/>
      <c r="I4" s="147"/>
      <c r="J4" s="147"/>
      <c r="K4" s="147"/>
      <c r="L4" s="147"/>
      <c r="M4" s="147"/>
      <c r="N4" s="147"/>
      <c r="O4" s="147"/>
      <c r="P4" s="147"/>
      <c r="Q4" s="147"/>
    </row>
    <row r="5" spans="2:26" ht="45.75" customHeight="1">
      <c r="B5" s="151" t="s">
        <v>109</v>
      </c>
      <c r="C5" s="217"/>
      <c r="D5" s="152"/>
      <c r="E5" s="414" t="s">
        <v>176</v>
      </c>
      <c r="F5" s="414"/>
      <c r="G5" s="414"/>
      <c r="H5" s="414"/>
      <c r="I5" s="414"/>
      <c r="J5" s="414"/>
      <c r="K5" s="414"/>
      <c r="L5" s="414"/>
      <c r="M5" s="414"/>
      <c r="N5" s="414"/>
      <c r="O5" s="414"/>
      <c r="P5" s="414"/>
      <c r="Q5" s="415"/>
      <c r="R5" s="153"/>
      <c r="T5" s="423" t="s">
        <v>285</v>
      </c>
      <c r="U5" s="423"/>
      <c r="V5" s="423"/>
      <c r="W5" s="423"/>
      <c r="X5" s="423"/>
      <c r="Y5" s="423"/>
      <c r="Z5" s="423"/>
    </row>
    <row r="6" spans="2:30" ht="15" customHeight="1">
      <c r="B6" s="154"/>
      <c r="C6" s="155"/>
      <c r="D6" s="155"/>
      <c r="E6" s="420" t="s">
        <v>118</v>
      </c>
      <c r="F6" s="420"/>
      <c r="G6" s="420"/>
      <c r="H6" s="420"/>
      <c r="I6" s="420"/>
      <c r="J6" s="420"/>
      <c r="K6" s="420"/>
      <c r="L6" s="420"/>
      <c r="M6" s="420"/>
      <c r="N6" s="420"/>
      <c r="O6" s="420"/>
      <c r="P6" s="420"/>
      <c r="Q6" s="421"/>
      <c r="R6" s="153"/>
      <c r="T6" s="156"/>
      <c r="U6" s="153"/>
      <c r="V6" s="153"/>
      <c r="W6" s="153"/>
      <c r="X6" s="153"/>
      <c r="Y6" s="153"/>
      <c r="Z6" s="153"/>
      <c r="AA6" s="153"/>
      <c r="AB6" s="153"/>
      <c r="AC6" s="153"/>
      <c r="AD6" s="153"/>
    </row>
    <row r="7" spans="2:30" ht="6.75" customHeight="1">
      <c r="B7" s="157"/>
      <c r="C7" s="149"/>
      <c r="D7" s="149"/>
      <c r="E7" s="149"/>
      <c r="F7" s="149"/>
      <c r="G7" s="149"/>
      <c r="H7" s="149"/>
      <c r="I7" s="149"/>
      <c r="J7" s="149"/>
      <c r="K7" s="149"/>
      <c r="L7" s="149"/>
      <c r="M7" s="149"/>
      <c r="N7" s="149"/>
      <c r="O7" s="149"/>
      <c r="P7" s="149"/>
      <c r="Q7" s="149"/>
      <c r="R7" s="153"/>
      <c r="T7" s="153"/>
      <c r="U7" s="153"/>
      <c r="V7" s="153"/>
      <c r="W7" s="153"/>
      <c r="X7" s="153"/>
      <c r="Y7" s="153"/>
      <c r="Z7" s="153"/>
      <c r="AA7" s="153"/>
      <c r="AB7" s="153"/>
      <c r="AC7" s="153"/>
      <c r="AD7" s="153"/>
    </row>
    <row r="8" spans="2:30" ht="28.5" customHeight="1">
      <c r="B8" s="422" t="s">
        <v>273</v>
      </c>
      <c r="C8" s="422"/>
      <c r="D8" s="422"/>
      <c r="E8" s="422"/>
      <c r="F8" s="422"/>
      <c r="G8" s="422"/>
      <c r="H8" s="422"/>
      <c r="I8" s="422"/>
      <c r="J8" s="422"/>
      <c r="K8" s="422"/>
      <c r="L8" s="422"/>
      <c r="M8" s="422"/>
      <c r="N8" s="422"/>
      <c r="O8" s="422"/>
      <c r="P8" s="422"/>
      <c r="Q8" s="422"/>
      <c r="R8" s="153"/>
      <c r="T8" s="423" t="s">
        <v>286</v>
      </c>
      <c r="U8" s="423"/>
      <c r="V8" s="423"/>
      <c r="W8" s="423"/>
      <c r="X8" s="423"/>
      <c r="Y8" s="156"/>
      <c r="Z8" s="158"/>
      <c r="AA8" s="158"/>
      <c r="AB8" s="158"/>
      <c r="AC8" s="158"/>
      <c r="AD8" s="158"/>
    </row>
    <row r="9" spans="2:30" ht="18" customHeight="1">
      <c r="B9" s="147"/>
      <c r="C9" s="159" t="s">
        <v>123</v>
      </c>
      <c r="D9" s="422" t="s">
        <v>212</v>
      </c>
      <c r="E9" s="422"/>
      <c r="F9" s="422"/>
      <c r="G9" s="422"/>
      <c r="H9" s="422"/>
      <c r="I9" s="422"/>
      <c r="J9" s="422"/>
      <c r="K9" s="422"/>
      <c r="L9" s="422"/>
      <c r="M9" s="422"/>
      <c r="N9" s="422"/>
      <c r="O9" s="422"/>
      <c r="P9" s="422"/>
      <c r="Q9" s="422"/>
      <c r="R9" s="153"/>
      <c r="T9" s="160"/>
      <c r="U9" s="161"/>
      <c r="V9" s="161"/>
      <c r="W9" s="161"/>
      <c r="X9" s="161"/>
      <c r="Y9" s="161"/>
      <c r="Z9" s="161"/>
      <c r="AA9" s="161"/>
      <c r="AB9" s="161"/>
      <c r="AC9" s="161"/>
      <c r="AD9" s="161"/>
    </row>
    <row r="10" spans="2:30" ht="17.25" customHeight="1">
      <c r="B10" s="147"/>
      <c r="C10" s="159" t="s">
        <v>124</v>
      </c>
      <c r="D10" s="422" t="s">
        <v>126</v>
      </c>
      <c r="E10" s="422"/>
      <c r="F10" s="422"/>
      <c r="G10" s="422"/>
      <c r="H10" s="422"/>
      <c r="I10" s="422"/>
      <c r="J10" s="422"/>
      <c r="K10" s="422"/>
      <c r="L10" s="422"/>
      <c r="M10" s="422"/>
      <c r="N10" s="422"/>
      <c r="O10" s="422"/>
      <c r="P10" s="422"/>
      <c r="Q10" s="422"/>
      <c r="R10" s="153"/>
      <c r="T10" s="162"/>
      <c r="U10" s="163"/>
      <c r="V10" s="163"/>
      <c r="W10" s="163"/>
      <c r="X10" s="163"/>
      <c r="Y10" s="163"/>
      <c r="Z10" s="163"/>
      <c r="AA10" s="163"/>
      <c r="AB10" s="163"/>
      <c r="AC10" s="163"/>
      <c r="AD10" s="163"/>
    </row>
    <row r="11" spans="2:30" ht="14.25" customHeight="1">
      <c r="B11" s="149"/>
      <c r="C11" s="159" t="s">
        <v>125</v>
      </c>
      <c r="D11" s="434" t="s">
        <v>274</v>
      </c>
      <c r="E11" s="434"/>
      <c r="F11" s="434"/>
      <c r="G11" s="434"/>
      <c r="H11" s="434"/>
      <c r="I11" s="434"/>
      <c r="J11" s="434"/>
      <c r="K11" s="434"/>
      <c r="L11" s="434"/>
      <c r="M11" s="434"/>
      <c r="N11" s="434"/>
      <c r="O11" s="434"/>
      <c r="P11" s="434"/>
      <c r="Q11" s="434"/>
      <c r="R11" s="153"/>
      <c r="T11" s="413"/>
      <c r="U11" s="413"/>
      <c r="V11" s="413"/>
      <c r="W11" s="413"/>
      <c r="X11" s="413"/>
      <c r="Y11" s="413"/>
      <c r="Z11" s="153"/>
      <c r="AA11" s="153"/>
      <c r="AB11" s="153"/>
      <c r="AC11" s="153"/>
      <c r="AD11" s="153"/>
    </row>
    <row r="12" spans="2:25" ht="8.25" customHeight="1">
      <c r="B12" s="149"/>
      <c r="C12" s="164"/>
      <c r="D12" s="164"/>
      <c r="E12" s="164"/>
      <c r="F12" s="164"/>
      <c r="G12" s="164"/>
      <c r="H12" s="164"/>
      <c r="I12" s="164"/>
      <c r="J12" s="164"/>
      <c r="K12" s="164"/>
      <c r="L12" s="164"/>
      <c r="M12" s="164"/>
      <c r="N12" s="164"/>
      <c r="O12" s="164"/>
      <c r="P12" s="164"/>
      <c r="Q12" s="149"/>
      <c r="R12" s="153"/>
      <c r="T12" s="165"/>
      <c r="U12" s="165"/>
      <c r="V12" s="165"/>
      <c r="W12" s="165"/>
      <c r="X12" s="165"/>
      <c r="Y12" s="165"/>
    </row>
    <row r="13" spans="2:18" ht="42" customHeight="1">
      <c r="B13" s="166" t="s">
        <v>110</v>
      </c>
      <c r="C13" s="219"/>
      <c r="D13" s="152"/>
      <c r="E13" s="414" t="s">
        <v>128</v>
      </c>
      <c r="F13" s="414"/>
      <c r="G13" s="414"/>
      <c r="H13" s="414"/>
      <c r="I13" s="414"/>
      <c r="J13" s="414"/>
      <c r="K13" s="414"/>
      <c r="L13" s="414"/>
      <c r="M13" s="414"/>
      <c r="N13" s="414"/>
      <c r="O13" s="414"/>
      <c r="P13" s="414"/>
      <c r="Q13" s="415"/>
      <c r="R13" s="153"/>
    </row>
    <row r="14" spans="2:18" ht="13.5" customHeight="1">
      <c r="B14" s="167"/>
      <c r="C14" s="168"/>
      <c r="D14" s="149"/>
      <c r="E14" s="416" t="s">
        <v>117</v>
      </c>
      <c r="F14" s="416"/>
      <c r="G14" s="416"/>
      <c r="H14" s="416"/>
      <c r="I14" s="416"/>
      <c r="J14" s="416"/>
      <c r="K14" s="416"/>
      <c r="L14" s="416"/>
      <c r="M14" s="416"/>
      <c r="N14" s="416"/>
      <c r="O14" s="416"/>
      <c r="P14" s="416"/>
      <c r="Q14" s="417"/>
      <c r="R14" s="153"/>
    </row>
    <row r="15" spans="2:18" ht="48.75" customHeight="1">
      <c r="B15" s="169" t="s">
        <v>111</v>
      </c>
      <c r="C15" s="218"/>
      <c r="D15" s="149"/>
      <c r="E15" s="435" t="s">
        <v>275</v>
      </c>
      <c r="F15" s="435"/>
      <c r="G15" s="435"/>
      <c r="H15" s="435"/>
      <c r="I15" s="435"/>
      <c r="J15" s="435"/>
      <c r="K15" s="435"/>
      <c r="L15" s="435"/>
      <c r="M15" s="435"/>
      <c r="N15" s="435"/>
      <c r="O15" s="435"/>
      <c r="P15" s="435"/>
      <c r="Q15" s="436"/>
      <c r="R15" s="153"/>
    </row>
    <row r="16" spans="2:26" ht="18" customHeight="1">
      <c r="B16" s="170"/>
      <c r="C16" s="155"/>
      <c r="D16" s="155"/>
      <c r="E16" s="420" t="s">
        <v>122</v>
      </c>
      <c r="F16" s="437"/>
      <c r="G16" s="437"/>
      <c r="H16" s="437"/>
      <c r="I16" s="437"/>
      <c r="J16" s="437"/>
      <c r="K16" s="437"/>
      <c r="L16" s="437"/>
      <c r="M16" s="437"/>
      <c r="N16" s="437"/>
      <c r="O16" s="437"/>
      <c r="P16" s="437"/>
      <c r="Q16" s="438"/>
      <c r="R16" s="153"/>
      <c r="U16" s="413"/>
      <c r="V16" s="413"/>
      <c r="W16" s="413"/>
      <c r="X16" s="413"/>
      <c r="Y16" s="413"/>
      <c r="Z16" s="413"/>
    </row>
    <row r="17" spans="2:18" ht="5.25" customHeight="1">
      <c r="B17" s="147"/>
      <c r="C17" s="149"/>
      <c r="D17" s="149"/>
      <c r="E17" s="149"/>
      <c r="F17" s="149"/>
      <c r="G17" s="149"/>
      <c r="H17" s="149"/>
      <c r="I17" s="149"/>
      <c r="J17" s="149"/>
      <c r="K17" s="149"/>
      <c r="L17" s="149"/>
      <c r="M17" s="149"/>
      <c r="N17" s="149"/>
      <c r="O17" s="149"/>
      <c r="P17" s="149"/>
      <c r="Q17" s="149"/>
      <c r="R17" s="153"/>
    </row>
    <row r="18" spans="2:18" ht="37.5" customHeight="1">
      <c r="B18" s="166" t="s">
        <v>112</v>
      </c>
      <c r="C18" s="217"/>
      <c r="D18" s="152"/>
      <c r="E18" s="414" t="s">
        <v>213</v>
      </c>
      <c r="F18" s="414"/>
      <c r="G18" s="414"/>
      <c r="H18" s="414"/>
      <c r="I18" s="414"/>
      <c r="J18" s="414"/>
      <c r="K18" s="414"/>
      <c r="L18" s="414"/>
      <c r="M18" s="414"/>
      <c r="N18" s="414"/>
      <c r="O18" s="414"/>
      <c r="P18" s="414"/>
      <c r="Q18" s="415"/>
      <c r="R18" s="153"/>
    </row>
    <row r="19" spans="2:17" ht="27" customHeight="1">
      <c r="B19" s="170"/>
      <c r="C19" s="155"/>
      <c r="D19" s="155"/>
      <c r="E19" s="420" t="s">
        <v>127</v>
      </c>
      <c r="F19" s="420"/>
      <c r="G19" s="420"/>
      <c r="H19" s="420"/>
      <c r="I19" s="420"/>
      <c r="J19" s="420"/>
      <c r="K19" s="420"/>
      <c r="L19" s="420"/>
      <c r="M19" s="420"/>
      <c r="N19" s="420"/>
      <c r="O19" s="420"/>
      <c r="P19" s="420"/>
      <c r="Q19" s="421"/>
    </row>
    <row r="20" spans="2:17" ht="6" customHeight="1">
      <c r="B20" s="147"/>
      <c r="C20" s="147"/>
      <c r="D20" s="147"/>
      <c r="E20" s="147"/>
      <c r="F20" s="147"/>
      <c r="G20" s="147"/>
      <c r="H20" s="147"/>
      <c r="I20" s="147"/>
      <c r="J20" s="147"/>
      <c r="K20" s="147"/>
      <c r="L20" s="147"/>
      <c r="M20" s="147"/>
      <c r="N20" s="147"/>
      <c r="O20" s="147"/>
      <c r="P20" s="147"/>
      <c r="Q20" s="147"/>
    </row>
    <row r="21" spans="2:17" ht="12.75">
      <c r="B21" s="424" t="s">
        <v>115</v>
      </c>
      <c r="C21" s="427"/>
      <c r="D21" s="152"/>
      <c r="E21" s="171" t="s">
        <v>120</v>
      </c>
      <c r="F21" s="152"/>
      <c r="G21" s="152"/>
      <c r="H21" s="152"/>
      <c r="I21" s="152"/>
      <c r="J21" s="152"/>
      <c r="K21" s="152"/>
      <c r="L21" s="152"/>
      <c r="M21" s="152"/>
      <c r="N21" s="152"/>
      <c r="O21" s="152"/>
      <c r="P21" s="152"/>
      <c r="Q21" s="172"/>
    </row>
    <row r="22" spans="2:17" ht="15" customHeight="1">
      <c r="B22" s="425"/>
      <c r="C22" s="428"/>
      <c r="D22" s="149"/>
      <c r="E22" s="173" t="s">
        <v>114</v>
      </c>
      <c r="F22" s="430" t="s">
        <v>113</v>
      </c>
      <c r="G22" s="430"/>
      <c r="H22" s="430"/>
      <c r="I22" s="430"/>
      <c r="J22" s="430"/>
      <c r="K22" s="430"/>
      <c r="L22" s="430"/>
      <c r="M22" s="430"/>
      <c r="N22" s="430"/>
      <c r="O22" s="430"/>
      <c r="P22" s="430"/>
      <c r="Q22" s="431"/>
    </row>
    <row r="23" spans="2:17" ht="14.25" customHeight="1">
      <c r="B23" s="425"/>
      <c r="C23" s="428"/>
      <c r="D23" s="149"/>
      <c r="E23" s="173" t="s">
        <v>114</v>
      </c>
      <c r="F23" s="432" t="s">
        <v>276</v>
      </c>
      <c r="G23" s="432"/>
      <c r="H23" s="432"/>
      <c r="I23" s="432"/>
      <c r="J23" s="432"/>
      <c r="K23" s="432"/>
      <c r="L23" s="432"/>
      <c r="M23" s="432"/>
      <c r="N23" s="432"/>
      <c r="O23" s="432"/>
      <c r="P23" s="432"/>
      <c r="Q23" s="433"/>
    </row>
    <row r="24" spans="2:17" ht="12.75" customHeight="1">
      <c r="B24" s="426"/>
      <c r="C24" s="429"/>
      <c r="D24" s="155"/>
      <c r="E24" s="174" t="s">
        <v>116</v>
      </c>
      <c r="F24" s="175"/>
      <c r="G24" s="175"/>
      <c r="H24" s="175"/>
      <c r="I24" s="175"/>
      <c r="J24" s="155"/>
      <c r="K24" s="155"/>
      <c r="L24" s="155"/>
      <c r="M24" s="155"/>
      <c r="N24" s="155"/>
      <c r="O24" s="155"/>
      <c r="P24" s="155"/>
      <c r="Q24" s="148"/>
    </row>
    <row r="25" spans="2:17" ht="12.75" customHeight="1">
      <c r="B25" s="173"/>
      <c r="C25" s="176"/>
      <c r="D25" s="149"/>
      <c r="E25" s="177"/>
      <c r="F25" s="168"/>
      <c r="G25" s="168"/>
      <c r="H25" s="168"/>
      <c r="I25" s="168"/>
      <c r="J25" s="149"/>
      <c r="K25" s="149"/>
      <c r="L25" s="149"/>
      <c r="M25" s="149"/>
      <c r="N25" s="149"/>
      <c r="O25" s="149"/>
      <c r="P25" s="149"/>
      <c r="Q25" s="149"/>
    </row>
    <row r="26" spans="2:17" ht="27" customHeight="1">
      <c r="B26" s="178" t="s">
        <v>215</v>
      </c>
      <c r="C26" s="216"/>
      <c r="D26" s="179"/>
      <c r="E26" s="440" t="s">
        <v>277</v>
      </c>
      <c r="F26" s="440"/>
      <c r="G26" s="440"/>
      <c r="H26" s="440"/>
      <c r="I26" s="440"/>
      <c r="J26" s="440"/>
      <c r="K26" s="440"/>
      <c r="L26" s="440"/>
      <c r="M26" s="440"/>
      <c r="N26" s="440"/>
      <c r="O26" s="440"/>
      <c r="P26" s="440"/>
      <c r="Q26" s="441"/>
    </row>
    <row r="27" spans="2:17" ht="33" customHeight="1" thickBot="1">
      <c r="B27" s="147"/>
      <c r="C27" s="147"/>
      <c r="D27" s="147"/>
      <c r="E27" s="147"/>
      <c r="F27" s="147"/>
      <c r="G27" s="147"/>
      <c r="H27" s="147"/>
      <c r="I27" s="147"/>
      <c r="J27" s="147"/>
      <c r="K27" s="147"/>
      <c r="L27" s="147"/>
      <c r="M27" s="147"/>
      <c r="N27" s="147"/>
      <c r="O27" s="147"/>
      <c r="P27" s="147"/>
      <c r="Q27" s="147"/>
    </row>
    <row r="28" spans="2:17" ht="5.25" customHeight="1" thickTop="1">
      <c r="B28" s="147"/>
      <c r="C28" s="147"/>
      <c r="D28" s="147"/>
      <c r="E28" s="147"/>
      <c r="F28" s="147"/>
      <c r="G28" s="180"/>
      <c r="H28" s="181"/>
      <c r="I28" s="181"/>
      <c r="J28" s="181"/>
      <c r="K28" s="181"/>
      <c r="L28" s="181"/>
      <c r="M28" s="181"/>
      <c r="N28" s="181"/>
      <c r="O28" s="181"/>
      <c r="P28" s="181"/>
      <c r="Q28" s="182"/>
    </row>
    <row r="29" spans="2:17" ht="14.25" customHeight="1">
      <c r="B29" s="442" t="s">
        <v>119</v>
      </c>
      <c r="C29" s="442"/>
      <c r="D29" s="442"/>
      <c r="E29" s="442"/>
      <c r="F29" s="443"/>
      <c r="G29" s="444" t="s">
        <v>278</v>
      </c>
      <c r="H29" s="435"/>
      <c r="I29" s="445"/>
      <c r="J29" s="445"/>
      <c r="K29" s="162" t="s">
        <v>268</v>
      </c>
      <c r="L29" s="446"/>
      <c r="M29" s="446"/>
      <c r="N29" s="160"/>
      <c r="O29" s="153" t="s">
        <v>279</v>
      </c>
      <c r="P29" s="162"/>
      <c r="Q29" s="183"/>
    </row>
    <row r="30" spans="2:17" ht="14.25" customHeight="1">
      <c r="B30" s="442"/>
      <c r="C30" s="442"/>
      <c r="D30" s="442"/>
      <c r="E30" s="442"/>
      <c r="F30" s="443"/>
      <c r="G30" s="444" t="s">
        <v>280</v>
      </c>
      <c r="H30" s="435"/>
      <c r="I30" s="435"/>
      <c r="J30" s="445"/>
      <c r="K30" s="445"/>
      <c r="L30" s="445"/>
      <c r="M30" s="445"/>
      <c r="N30" s="445"/>
      <c r="O30" s="445"/>
      <c r="P30" s="445"/>
      <c r="Q30" s="184"/>
    </row>
    <row r="31" spans="2:17" ht="14.25" customHeight="1">
      <c r="B31" s="442"/>
      <c r="C31" s="442"/>
      <c r="D31" s="442"/>
      <c r="E31" s="442"/>
      <c r="F31" s="443"/>
      <c r="G31" s="185" t="s">
        <v>269</v>
      </c>
      <c r="H31" s="186"/>
      <c r="I31" s="165" t="s">
        <v>281</v>
      </c>
      <c r="J31" s="414" t="s">
        <v>282</v>
      </c>
      <c r="K31" s="414"/>
      <c r="L31" s="414"/>
      <c r="M31" s="447"/>
      <c r="N31" s="447"/>
      <c r="O31" s="447"/>
      <c r="P31" s="447"/>
      <c r="Q31" s="184"/>
    </row>
    <row r="32" spans="2:17" ht="5.25" customHeight="1" thickBot="1">
      <c r="B32" s="147"/>
      <c r="C32" s="147"/>
      <c r="D32" s="147"/>
      <c r="E32" s="147"/>
      <c r="F32" s="147"/>
      <c r="G32" s="187"/>
      <c r="H32" s="188"/>
      <c r="I32" s="188"/>
      <c r="J32" s="188"/>
      <c r="K32" s="188"/>
      <c r="L32" s="188"/>
      <c r="M32" s="188"/>
      <c r="N32" s="188"/>
      <c r="O32" s="188"/>
      <c r="P32" s="188"/>
      <c r="Q32" s="189"/>
    </row>
    <row r="33" spans="2:17" ht="13.5" thickTop="1">
      <c r="B33" s="147"/>
      <c r="C33" s="147"/>
      <c r="D33" s="147"/>
      <c r="E33" s="147"/>
      <c r="F33" s="147"/>
      <c r="G33" s="147"/>
      <c r="H33" s="147"/>
      <c r="I33" s="147"/>
      <c r="J33" s="147"/>
      <c r="K33" s="147"/>
      <c r="L33" s="147"/>
      <c r="M33" s="147"/>
      <c r="N33" s="147"/>
      <c r="O33" s="147"/>
      <c r="P33" s="147"/>
      <c r="Q33" s="147"/>
    </row>
    <row r="34" spans="21:25" ht="12.75">
      <c r="U34" s="153"/>
      <c r="V34" s="153"/>
      <c r="W34" s="153"/>
      <c r="X34" s="153"/>
      <c r="Y34" s="153"/>
    </row>
    <row r="35" spans="21:25" ht="12.75">
      <c r="U35" s="153"/>
      <c r="V35" s="153"/>
      <c r="W35" s="153"/>
      <c r="X35" s="153"/>
      <c r="Y35" s="153"/>
    </row>
    <row r="36" spans="21:25" ht="12.75">
      <c r="U36" s="153"/>
      <c r="V36" s="153"/>
      <c r="W36" s="153"/>
      <c r="X36" s="153"/>
      <c r="Y36" s="153"/>
    </row>
    <row r="37" spans="21:25" ht="13.5" customHeight="1">
      <c r="U37" s="153"/>
      <c r="V37" s="153"/>
      <c r="W37" s="153"/>
      <c r="X37" s="153"/>
      <c r="Y37" s="153"/>
    </row>
    <row r="38" spans="21:25" ht="16.5" customHeight="1">
      <c r="U38" s="153"/>
      <c r="V38" s="153"/>
      <c r="W38" s="153"/>
      <c r="X38" s="153"/>
      <c r="Y38" s="153"/>
    </row>
    <row r="39" spans="21:25" ht="12.75">
      <c r="U39" s="439"/>
      <c r="V39" s="439"/>
      <c r="W39" s="439"/>
      <c r="X39" s="439"/>
      <c r="Y39" s="439"/>
    </row>
    <row r="40" spans="21:25" ht="12.75">
      <c r="U40" s="439"/>
      <c r="V40" s="439"/>
      <c r="W40" s="439"/>
      <c r="X40" s="439"/>
      <c r="Y40" s="439"/>
    </row>
    <row r="41" spans="21:25" ht="12.75">
      <c r="U41" s="439"/>
      <c r="V41" s="439"/>
      <c r="W41" s="439"/>
      <c r="X41" s="439"/>
      <c r="Y41" s="439"/>
    </row>
    <row r="42" spans="21:25" ht="12.75">
      <c r="U42" s="153"/>
      <c r="V42" s="153"/>
      <c r="W42" s="153"/>
      <c r="X42" s="153"/>
      <c r="Y42" s="153"/>
    </row>
    <row r="43" spans="21:25" ht="12.75">
      <c r="U43" s="153"/>
      <c r="V43" s="153"/>
      <c r="W43" s="153"/>
      <c r="X43" s="153"/>
      <c r="Y43" s="153"/>
    </row>
    <row r="44" spans="21:25" ht="12.75">
      <c r="U44" s="153"/>
      <c r="V44" s="153"/>
      <c r="W44" s="153"/>
      <c r="X44" s="153"/>
      <c r="Y44" s="153"/>
    </row>
    <row r="45" spans="21:25" ht="12.75">
      <c r="U45" s="153"/>
      <c r="V45" s="153"/>
      <c r="W45" s="153"/>
      <c r="X45" s="153"/>
      <c r="Y45" s="153"/>
    </row>
  </sheetData>
  <sheetProtection/>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pageMargins left="0.7" right="0.7" top="0.75" bottom="0.75" header="0.3" footer="0.3"/>
  <pageSetup blackAndWhite="1"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B25" sqref="B25"/>
    </sheetView>
  </sheetViews>
  <sheetFormatPr defaultColWidth="9.140625" defaultRowHeight="15"/>
  <cols>
    <col min="1" max="3" width="44.57421875" style="266" customWidth="1"/>
    <col min="4" max="4" width="7.8515625" style="266" customWidth="1"/>
    <col min="5" max="6" width="9.140625" style="266" customWidth="1"/>
    <col min="7" max="16384" width="9.140625" style="266" customWidth="1"/>
  </cols>
  <sheetData>
    <row r="1" spans="1:4" ht="19.5" customHeight="1">
      <c r="A1" s="262" t="str">
        <f>+'Section A'!A1</f>
        <v>STATE OF ILLINOIS </v>
      </c>
      <c r="B1" s="263" t="str">
        <f>+'Section A'!B1</f>
        <v>UNIFORM GRANT BUDGET TEMPLATE</v>
      </c>
      <c r="C1" s="264" t="str">
        <f>+'Section A'!E1</f>
        <v>Commerce &amp; Economic Opportunity</v>
      </c>
      <c r="D1" s="265" t="s">
        <v>271</v>
      </c>
    </row>
    <row r="2" spans="1:3" ht="39.75" customHeight="1">
      <c r="A2" s="267" t="str">
        <f>"Organization Name: "&amp;'Section A'!B2</f>
        <v>Organization Name: </v>
      </c>
      <c r="B2" s="262" t="str">
        <f>"NOFO # "&amp;'Section A'!F2</f>
        <v>NOFO # 3174-2569</v>
      </c>
      <c r="C2" s="262" t="str">
        <f>"Fiscal Year "&amp;'Section A'!F3</f>
        <v>Fiscal Year 2023</v>
      </c>
    </row>
    <row r="3" spans="1:3" ht="19.5" customHeight="1">
      <c r="A3" s="450" t="s">
        <v>236</v>
      </c>
      <c r="B3" s="451"/>
      <c r="C3" s="268" t="str">
        <f>"Grant Number: "&amp;'Section A'!F4</f>
        <v>Grant Number: </v>
      </c>
    </row>
    <row r="4" spans="1:3" ht="19.5" customHeight="1">
      <c r="A4" s="269" t="s">
        <v>28</v>
      </c>
      <c r="B4" s="270"/>
      <c r="C4" s="271" t="s">
        <v>228</v>
      </c>
    </row>
    <row r="5" spans="1:3" ht="15" customHeight="1">
      <c r="A5" s="455" t="s">
        <v>238</v>
      </c>
      <c r="B5" s="456"/>
      <c r="C5" s="272"/>
    </row>
    <row r="6" spans="1:3" ht="15" customHeight="1">
      <c r="A6" s="459" t="s">
        <v>26</v>
      </c>
      <c r="B6" s="460"/>
      <c r="C6" s="273">
        <v>0</v>
      </c>
    </row>
    <row r="7" spans="1:3" ht="15" customHeight="1">
      <c r="A7" s="459" t="s">
        <v>27</v>
      </c>
      <c r="B7" s="460"/>
      <c r="C7" s="273">
        <v>0</v>
      </c>
    </row>
    <row r="8" spans="1:3" ht="15" customHeight="1">
      <c r="A8" s="461" t="s">
        <v>24</v>
      </c>
      <c r="B8" s="462"/>
      <c r="C8" s="273">
        <v>0</v>
      </c>
    </row>
    <row r="9" spans="1:3" ht="19.5" customHeight="1" thickBot="1">
      <c r="A9" s="457" t="s">
        <v>237</v>
      </c>
      <c r="B9" s="458"/>
      <c r="C9" s="274">
        <f>(C6+C7+C8)</f>
        <v>0</v>
      </c>
    </row>
    <row r="10" spans="1:4" ht="19.5" customHeight="1" thickBot="1">
      <c r="A10" s="452" t="s">
        <v>240</v>
      </c>
      <c r="B10" s="453"/>
      <c r="C10" s="454"/>
      <c r="D10" s="265" t="s">
        <v>264</v>
      </c>
    </row>
    <row r="11" spans="1:3" ht="28.5" customHeight="1">
      <c r="A11" s="269" t="s">
        <v>225</v>
      </c>
      <c r="B11" s="269" t="s">
        <v>227</v>
      </c>
      <c r="C11" s="271" t="s">
        <v>229</v>
      </c>
    </row>
    <row r="12" spans="1:3" ht="16.5" customHeight="1">
      <c r="A12" s="275" t="s">
        <v>14</v>
      </c>
      <c r="B12" s="276">
        <v>200.43</v>
      </c>
      <c r="C12" s="277">
        <f>+Personnel!G14</f>
        <v>0</v>
      </c>
    </row>
    <row r="13" spans="1:3" ht="16.5" customHeight="1">
      <c r="A13" s="275" t="s">
        <v>15</v>
      </c>
      <c r="B13" s="278">
        <v>200.431</v>
      </c>
      <c r="C13" s="277">
        <f>+'Fringe Benefits'!G13</f>
        <v>0</v>
      </c>
    </row>
    <row r="14" spans="1:3" ht="16.5" customHeight="1">
      <c r="A14" s="275" t="s">
        <v>16</v>
      </c>
      <c r="B14" s="278">
        <v>200.474</v>
      </c>
      <c r="C14" s="277">
        <f>+Travel!G13</f>
        <v>0</v>
      </c>
    </row>
    <row r="15" spans="1:3" ht="16.5" customHeight="1">
      <c r="A15" s="275" t="s">
        <v>0</v>
      </c>
      <c r="B15" s="278">
        <v>200.439</v>
      </c>
      <c r="C15" s="277">
        <f>+'Equipment '!D11</f>
        <v>0</v>
      </c>
    </row>
    <row r="16" spans="1:3" ht="16.5" customHeight="1">
      <c r="A16" s="275" t="s">
        <v>1</v>
      </c>
      <c r="B16" s="278">
        <v>200.94</v>
      </c>
      <c r="C16" s="277">
        <f>+Supplies!D14</f>
        <v>0</v>
      </c>
    </row>
    <row r="17" spans="1:3" ht="16.5" customHeight="1">
      <c r="A17" s="275" t="s">
        <v>232</v>
      </c>
      <c r="B17" s="278" t="s">
        <v>231</v>
      </c>
      <c r="C17" s="277">
        <f>+'Contractual Services'!C16</f>
        <v>0</v>
      </c>
    </row>
    <row r="18" spans="1:3" ht="16.5" customHeight="1">
      <c r="A18" s="275" t="s">
        <v>13</v>
      </c>
      <c r="B18" s="278">
        <v>200.459</v>
      </c>
      <c r="C18" s="277">
        <f>+Consultant!G10+Consultant!G27</f>
        <v>0</v>
      </c>
    </row>
    <row r="19" spans="1:3" ht="16.5" customHeight="1">
      <c r="A19" s="275" t="s">
        <v>17</v>
      </c>
      <c r="B19" s="278"/>
      <c r="C19" s="277">
        <f>+'Construction '!C10</f>
        <v>0</v>
      </c>
    </row>
    <row r="20" spans="1:3" ht="16.5" customHeight="1">
      <c r="A20" s="275" t="s">
        <v>18</v>
      </c>
      <c r="B20" s="278">
        <v>200.465</v>
      </c>
      <c r="C20" s="277">
        <f>+'Occupancy '!F12</f>
        <v>0</v>
      </c>
    </row>
    <row r="21" spans="1:3" ht="16.5" customHeight="1">
      <c r="A21" s="275" t="s">
        <v>19</v>
      </c>
      <c r="B21" s="278">
        <v>200.87</v>
      </c>
      <c r="C21" s="277">
        <f>+'R &amp; D '!C10</f>
        <v>0</v>
      </c>
    </row>
    <row r="22" spans="1:3" ht="16.5" customHeight="1">
      <c r="A22" s="275" t="s">
        <v>92</v>
      </c>
      <c r="B22" s="278"/>
      <c r="C22" s="277">
        <f>+'Telecommunications '!F12</f>
        <v>0</v>
      </c>
    </row>
    <row r="23" spans="1:3" ht="16.5" customHeight="1">
      <c r="A23" s="275" t="s">
        <v>20</v>
      </c>
      <c r="B23" s="278">
        <v>200.472</v>
      </c>
      <c r="C23" s="277">
        <f>+'Training &amp; Education'!F12</f>
        <v>0</v>
      </c>
    </row>
    <row r="24" spans="1:3" ht="16.5" customHeight="1">
      <c r="A24" s="275" t="s">
        <v>98</v>
      </c>
      <c r="B24" s="278" t="s">
        <v>230</v>
      </c>
      <c r="C24" s="277">
        <f>+'Direct Administrative '!G11</f>
        <v>0</v>
      </c>
    </row>
    <row r="25" spans="1:3" ht="16.5" customHeight="1">
      <c r="A25" s="275" t="s">
        <v>184</v>
      </c>
      <c r="B25" s="278"/>
      <c r="C25" s="277">
        <f>+'Miscellaneous (other) Costs '!F13</f>
        <v>0</v>
      </c>
    </row>
    <row r="26" spans="1:3" ht="16.5" customHeight="1">
      <c r="A26" s="279" t="s">
        <v>233</v>
      </c>
      <c r="B26" s="278"/>
      <c r="C26" s="277">
        <f>+'GRANT EXCLUSIVE LINE ITEM '!F13</f>
        <v>0</v>
      </c>
    </row>
    <row r="27" spans="1:3" ht="16.5" customHeight="1">
      <c r="A27" s="279" t="s">
        <v>234</v>
      </c>
      <c r="B27" s="278"/>
      <c r="C27" s="277">
        <v>0</v>
      </c>
    </row>
    <row r="28" spans="1:3" ht="16.5" customHeight="1">
      <c r="A28" s="275" t="s">
        <v>210</v>
      </c>
      <c r="B28" s="280">
        <v>200.413</v>
      </c>
      <c r="C28" s="277">
        <f>SUM(C12:C27)</f>
        <v>0</v>
      </c>
    </row>
    <row r="29" spans="1:3" ht="16.5" customHeight="1">
      <c r="A29" s="281" t="s">
        <v>99</v>
      </c>
      <c r="B29" s="280">
        <v>200.414</v>
      </c>
      <c r="C29" s="277">
        <f>+'Indirect Costs '!D10</f>
        <v>0</v>
      </c>
    </row>
    <row r="30" spans="1:3" ht="34.5" customHeight="1">
      <c r="A30" s="448" t="s">
        <v>25</v>
      </c>
      <c r="B30" s="449"/>
      <c r="C30" s="282"/>
    </row>
    <row r="31" spans="1:3" ht="22.5" customHeight="1">
      <c r="A31" s="283" t="s">
        <v>239</v>
      </c>
      <c r="B31" s="284"/>
      <c r="C31" s="277">
        <f>(C28+C29)</f>
        <v>0</v>
      </c>
    </row>
    <row r="32" ht="17.25" customHeight="1"/>
    <row r="33" s="266" customFormat="1" ht="17.25" customHeight="1"/>
    <row r="34" s="266" customFormat="1" ht="17.25" customHeight="1"/>
    <row r="36" s="266" customFormat="1" ht="15" customHeight="1"/>
    <row r="37" s="266" customFormat="1" ht="22.5" customHeight="1"/>
  </sheetData>
  <sheetProtection sheet="1" objects="1" scenarios="1"/>
  <mergeCells count="8">
    <mergeCell ref="A30:B30"/>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1" sqref="D1:F1"/>
    </sheetView>
  </sheetViews>
  <sheetFormatPr defaultColWidth="9.140625" defaultRowHeight="15"/>
  <cols>
    <col min="1" max="9" width="14.28125" style="0" customWidth="1"/>
  </cols>
  <sheetData>
    <row r="1" spans="1:9" ht="39.75" customHeight="1" thickBot="1" thickTop="1">
      <c r="A1" s="465" t="s">
        <v>23</v>
      </c>
      <c r="B1" s="466"/>
      <c r="C1" s="467"/>
      <c r="D1" s="465" t="s">
        <v>220</v>
      </c>
      <c r="E1" s="466"/>
      <c r="F1" s="467"/>
      <c r="G1" s="468" t="str">
        <f>"AGENCY: "&amp;'Section B'!C1</f>
        <v>AGENCY: Commerce &amp; Economic Opportunity</v>
      </c>
      <c r="H1" s="469"/>
      <c r="I1" s="470"/>
    </row>
    <row r="2" spans="1:9" s="259" customFormat="1" ht="33" customHeight="1" thickBot="1" thickTop="1">
      <c r="A2" s="468" t="str">
        <f>"Organization Name: "&amp;'Section A'!B2</f>
        <v>Organization Name: </v>
      </c>
      <c r="B2" s="469"/>
      <c r="C2" s="469"/>
      <c r="D2" s="473" t="str">
        <f>"CSFA Description: "&amp;'Section A'!D3</f>
        <v>CSFA Description: Illinois Energy Transition Navigators Program (CEJA)</v>
      </c>
      <c r="E2" s="474"/>
      <c r="F2" s="475"/>
      <c r="G2" s="468" t="str">
        <f>"NOFO # "&amp;'Section A'!F2</f>
        <v>NOFO # 3174-2569</v>
      </c>
      <c r="H2" s="469"/>
      <c r="I2" s="470"/>
    </row>
    <row r="3" spans="1:9" ht="16.5" customHeight="1" thickBot="1" thickTop="1">
      <c r="A3" s="471" t="str">
        <f>"CSFA #: "&amp;'Section A'!B3</f>
        <v>CSFA #: 420-30-3174</v>
      </c>
      <c r="B3" s="472"/>
      <c r="C3" s="472"/>
      <c r="D3" s="476" t="str">
        <f>"UEI # "&amp;'Section A'!D2</f>
        <v>UEI # </v>
      </c>
      <c r="E3" s="477"/>
      <c r="F3" s="478"/>
      <c r="G3" s="468" t="str">
        <f>"Fiscal Year(s): "&amp;'Section A'!F3</f>
        <v>Fiscal Year(s): 2023</v>
      </c>
      <c r="H3" s="469"/>
      <c r="I3" s="470"/>
    </row>
    <row r="4" ht="15" thickTop="1"/>
    <row r="5" spans="1:2" ht="14.25">
      <c r="A5" s="55" t="s">
        <v>183</v>
      </c>
      <c r="B5" s="54"/>
    </row>
    <row r="6" spans="1:9" ht="36" customHeight="1">
      <c r="A6" s="464" t="s">
        <v>192</v>
      </c>
      <c r="B6" s="464"/>
      <c r="C6" s="464"/>
      <c r="D6" s="464"/>
      <c r="E6" s="464"/>
      <c r="F6" s="464"/>
      <c r="G6" s="464"/>
      <c r="H6" s="464"/>
      <c r="I6" s="464"/>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79"/>
      <c r="B10" s="479"/>
      <c r="C10" s="479"/>
      <c r="D10" s="10"/>
      <c r="E10" s="479"/>
      <c r="F10" s="479"/>
      <c r="G10" s="479"/>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480"/>
      <c r="B13" s="480"/>
      <c r="C13" s="480"/>
      <c r="D13" s="10"/>
      <c r="E13" s="480"/>
      <c r="F13" s="480"/>
      <c r="G13" s="480"/>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479"/>
      <c r="B16" s="479"/>
      <c r="C16" s="479"/>
      <c r="D16" s="10"/>
      <c r="E16" s="479"/>
      <c r="F16" s="479"/>
      <c r="G16" s="479"/>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479"/>
      <c r="B19" s="479"/>
      <c r="C19" s="479"/>
      <c r="D19" s="10"/>
      <c r="E19" s="479"/>
      <c r="F19" s="479"/>
      <c r="G19" s="479"/>
      <c r="H19" s="10"/>
      <c r="I19" s="10"/>
    </row>
    <row r="20" spans="1:9" ht="14.25">
      <c r="A20" s="9" t="s">
        <v>9</v>
      </c>
      <c r="B20" s="10"/>
      <c r="C20" s="10"/>
      <c r="D20" s="10"/>
      <c r="E20" s="9" t="s">
        <v>9</v>
      </c>
      <c r="F20" s="10"/>
      <c r="G20" s="10"/>
      <c r="H20" s="10"/>
      <c r="I20" s="10"/>
    </row>
    <row r="21" spans="1:9" ht="14.25">
      <c r="A21" s="9" t="s">
        <v>189</v>
      </c>
      <c r="B21" s="10"/>
      <c r="C21" s="10"/>
      <c r="D21" s="10"/>
      <c r="E21" s="9" t="s">
        <v>190</v>
      </c>
      <c r="F21" s="10"/>
      <c r="G21" s="10"/>
      <c r="H21" s="10"/>
      <c r="I21" s="10"/>
    </row>
    <row r="22" spans="1:9" ht="28.5" customHeight="1">
      <c r="A22" s="479"/>
      <c r="B22" s="479"/>
      <c r="C22" s="479"/>
      <c r="D22" s="10"/>
      <c r="E22" s="479"/>
      <c r="F22" s="479"/>
      <c r="G22" s="479"/>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463" t="s">
        <v>191</v>
      </c>
      <c r="B27" s="463"/>
      <c r="C27" s="463"/>
      <c r="D27" s="463"/>
      <c r="E27" s="463"/>
      <c r="F27" s="463"/>
      <c r="G27" s="463"/>
    </row>
  </sheetData>
  <sheetProtection/>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81"/>
      <c r="B1" s="481"/>
      <c r="C1" s="481"/>
      <c r="D1" s="481"/>
      <c r="E1" s="481"/>
      <c r="F1" s="481"/>
      <c r="G1" s="481"/>
    </row>
    <row r="2" spans="1:7" ht="14.25">
      <c r="A2" s="482"/>
      <c r="B2" s="482"/>
      <c r="C2" s="482"/>
      <c r="D2" s="482"/>
      <c r="E2" s="482"/>
      <c r="F2" s="482"/>
      <c r="G2" s="482"/>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9" t="s">
        <v>193</v>
      </c>
      <c r="B1" s="489"/>
      <c r="C1" s="489"/>
      <c r="D1" s="489"/>
      <c r="E1" s="489"/>
      <c r="F1" s="489"/>
      <c r="G1" s="8">
        <f>+'Section A'!B2</f>
        <v>0</v>
      </c>
      <c r="H1" s="57"/>
      <c r="I1" s="57"/>
      <c r="J1" s="57"/>
      <c r="K1" s="57"/>
      <c r="L1" s="57"/>
      <c r="M1" s="57"/>
      <c r="N1" s="57"/>
      <c r="O1" s="57"/>
    </row>
    <row r="2" spans="1:10" ht="67.5" customHeight="1">
      <c r="A2" s="490" t="s">
        <v>195</v>
      </c>
      <c r="B2" s="490"/>
      <c r="C2" s="490"/>
      <c r="D2" s="490"/>
      <c r="E2" s="490"/>
      <c r="F2" s="490"/>
      <c r="G2" s="490"/>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44" t="s">
        <v>29</v>
      </c>
      <c r="B5" s="244" t="s">
        <v>315</v>
      </c>
      <c r="C5" s="14" t="s">
        <v>31</v>
      </c>
      <c r="D5" s="14" t="s">
        <v>35</v>
      </c>
      <c r="E5" s="244" t="s">
        <v>32</v>
      </c>
      <c r="F5" s="244" t="s">
        <v>33</v>
      </c>
      <c r="G5" s="244" t="s">
        <v>288</v>
      </c>
      <c r="H5" s="13"/>
      <c r="I5" s="136" t="s">
        <v>254</v>
      </c>
    </row>
    <row r="6" spans="1:9" s="108" customFormat="1" ht="14.25">
      <c r="A6" s="222"/>
      <c r="B6" s="222"/>
      <c r="C6" s="84"/>
      <c r="D6" s="190"/>
      <c r="E6" s="86"/>
      <c r="F6" s="190"/>
      <c r="G6" s="83">
        <f>ROUND(C6*E6*F6,2)</f>
        <v>0</v>
      </c>
      <c r="H6" s="82"/>
      <c r="I6" s="107"/>
    </row>
    <row r="7" spans="1:9" s="108" customFormat="1" ht="14.25">
      <c r="A7" s="222"/>
      <c r="B7" s="222"/>
      <c r="C7" s="84"/>
      <c r="D7" s="190"/>
      <c r="E7" s="86"/>
      <c r="F7" s="190"/>
      <c r="G7" s="83">
        <f>ROUND(C7*E7*F7,2)</f>
        <v>0</v>
      </c>
      <c r="H7" s="109"/>
      <c r="I7" s="110"/>
    </row>
    <row r="8" spans="1:9" s="108" customFormat="1" ht="14.25">
      <c r="A8" s="222"/>
      <c r="B8" s="222"/>
      <c r="C8" s="84"/>
      <c r="D8" s="190"/>
      <c r="E8" s="86"/>
      <c r="F8" s="144"/>
      <c r="G8" s="83">
        <f>ROUND(C8*E8*F8,2)</f>
        <v>0</v>
      </c>
      <c r="H8" s="109"/>
      <c r="I8" s="111"/>
    </row>
    <row r="9" spans="1:11" s="108" customFormat="1" ht="14.25">
      <c r="A9" s="222"/>
      <c r="B9" s="222"/>
      <c r="C9" s="84"/>
      <c r="D9" s="190"/>
      <c r="E9" s="86"/>
      <c r="F9" s="190"/>
      <c r="G9" s="229">
        <f>ROUND(C9*E9*F9,2)</f>
        <v>0</v>
      </c>
      <c r="H9" s="109"/>
      <c r="I9" s="111"/>
      <c r="K9" s="98"/>
    </row>
    <row r="10" spans="1:9" s="108" customFormat="1" ht="14.25">
      <c r="A10" s="222"/>
      <c r="B10" s="222"/>
      <c r="C10" s="87"/>
      <c r="D10" s="85"/>
      <c r="E10" s="88"/>
      <c r="F10" s="209" t="s">
        <v>42</v>
      </c>
      <c r="G10" s="210">
        <f>ROUND(SUM(G6:G9),2)</f>
        <v>0</v>
      </c>
      <c r="H10" s="109"/>
      <c r="I10" s="111" t="s">
        <v>283</v>
      </c>
    </row>
    <row r="11" spans="1:9" s="108" customFormat="1" ht="14.25">
      <c r="A11" s="193"/>
      <c r="B11" s="193"/>
      <c r="C11" s="89"/>
      <c r="D11" s="90"/>
      <c r="E11" s="91"/>
      <c r="F11" s="90"/>
      <c r="G11" s="92"/>
      <c r="H11" s="112"/>
      <c r="I11" s="113"/>
    </row>
    <row r="12" spans="1:9" s="108" customFormat="1" ht="14.25" hidden="1">
      <c r="A12" s="333"/>
      <c r="B12" s="333"/>
      <c r="C12" s="334"/>
      <c r="D12" s="335"/>
      <c r="E12" s="336"/>
      <c r="F12" s="335"/>
      <c r="G12" s="287">
        <f>ROUND(C12*E12*F12,2)</f>
        <v>0</v>
      </c>
      <c r="H12" s="112"/>
      <c r="I12" s="113"/>
    </row>
    <row r="13" spans="1:8" s="108" customFormat="1" ht="14.25" hidden="1">
      <c r="A13" s="337"/>
      <c r="B13" s="338"/>
      <c r="C13" s="334"/>
      <c r="D13" s="335"/>
      <c r="E13" s="336"/>
      <c r="F13" s="335"/>
      <c r="G13" s="319">
        <f>ROUND(C13*E13*F13,2)</f>
        <v>0</v>
      </c>
      <c r="H13" s="98"/>
    </row>
    <row r="14" spans="1:9" s="108" customFormat="1" ht="14.25" hidden="1">
      <c r="A14" s="339"/>
      <c r="B14" s="339"/>
      <c r="C14" s="340"/>
      <c r="D14" s="317"/>
      <c r="E14" s="288"/>
      <c r="F14" s="288" t="s">
        <v>36</v>
      </c>
      <c r="G14" s="287">
        <f>ROUND(SUM(G11:G13),2)</f>
        <v>0</v>
      </c>
      <c r="H14" s="98"/>
      <c r="I14" s="111" t="s">
        <v>283</v>
      </c>
    </row>
    <row r="15" spans="1:12" ht="14.25">
      <c r="A15" s="8"/>
      <c r="B15" s="8"/>
      <c r="C15" s="8"/>
      <c r="D15" s="8"/>
      <c r="E15" s="8"/>
      <c r="F15" s="8"/>
      <c r="G15" s="20"/>
      <c r="H15" s="8"/>
      <c r="K15" s="8"/>
      <c r="L15" s="8"/>
    </row>
    <row r="16" spans="1:9" ht="14.25">
      <c r="A16" s="8"/>
      <c r="B16" s="8"/>
      <c r="C16" s="8"/>
      <c r="D16" s="8"/>
      <c r="E16" s="230"/>
      <c r="F16" s="230" t="s">
        <v>37</v>
      </c>
      <c r="G16" s="74">
        <f>+G14+G10</f>
        <v>0</v>
      </c>
      <c r="H16" s="8"/>
      <c r="I16" s="136" t="s">
        <v>256</v>
      </c>
    </row>
    <row r="17" spans="1:8" s="108" customFormat="1" ht="14.25">
      <c r="A17" s="98"/>
      <c r="B17" s="98"/>
      <c r="C17" s="99"/>
      <c r="D17" s="100"/>
      <c r="E17" s="101"/>
      <c r="F17" s="100"/>
      <c r="G17" s="99"/>
      <c r="H17" s="98"/>
    </row>
    <row r="18" spans="1:9" s="108" customFormat="1" ht="14.25">
      <c r="A18" s="103" t="s">
        <v>38</v>
      </c>
      <c r="B18" s="104"/>
      <c r="C18" s="104"/>
      <c r="D18" s="104"/>
      <c r="E18" s="104"/>
      <c r="F18" s="104"/>
      <c r="G18" s="105"/>
      <c r="H18" s="98"/>
      <c r="I18" s="137" t="s">
        <v>255</v>
      </c>
    </row>
    <row r="19" spans="1:18" s="108" customFormat="1" ht="45" customHeight="1">
      <c r="A19" s="483"/>
      <c r="B19" s="484"/>
      <c r="C19" s="484"/>
      <c r="D19" s="484"/>
      <c r="E19" s="484"/>
      <c r="F19" s="484"/>
      <c r="G19" s="485"/>
      <c r="H19" s="98"/>
      <c r="I19" s="491" t="s">
        <v>321</v>
      </c>
      <c r="J19" s="491"/>
      <c r="K19" s="491"/>
      <c r="L19" s="491"/>
      <c r="M19" s="491"/>
      <c r="N19" s="491"/>
      <c r="O19" s="491"/>
      <c r="P19" s="491"/>
      <c r="Q19" s="491"/>
      <c r="R19" s="491"/>
    </row>
    <row r="20" spans="1:12" ht="14.25">
      <c r="A20" s="8"/>
      <c r="B20" s="8"/>
      <c r="C20" s="8"/>
      <c r="D20" s="8"/>
      <c r="E20" s="8"/>
      <c r="F20" s="8"/>
      <c r="G20" s="8"/>
      <c r="H20" s="8"/>
      <c r="K20" s="8"/>
      <c r="L20" s="8"/>
    </row>
    <row r="21" spans="1:12" s="108" customFormat="1" ht="14.25" hidden="1">
      <c r="A21" s="308" t="s">
        <v>39</v>
      </c>
      <c r="B21" s="332"/>
      <c r="C21" s="311"/>
      <c r="D21" s="311"/>
      <c r="E21" s="311"/>
      <c r="F21" s="311"/>
      <c r="G21" s="312"/>
      <c r="H21" s="98"/>
      <c r="I21" s="137" t="s">
        <v>255</v>
      </c>
      <c r="K21" s="98"/>
      <c r="L21" s="98"/>
    </row>
    <row r="22" spans="1:18" s="108" customFormat="1" ht="45" customHeight="1" hidden="1">
      <c r="A22" s="486"/>
      <c r="B22" s="487"/>
      <c r="C22" s="487"/>
      <c r="D22" s="487"/>
      <c r="E22" s="487"/>
      <c r="F22" s="487"/>
      <c r="G22" s="488"/>
      <c r="H22" s="98"/>
      <c r="I22" s="491" t="s">
        <v>321</v>
      </c>
      <c r="J22" s="491"/>
      <c r="K22" s="491"/>
      <c r="L22" s="491"/>
      <c r="M22" s="491"/>
      <c r="N22" s="491"/>
      <c r="O22" s="491"/>
      <c r="P22" s="491"/>
      <c r="Q22" s="491"/>
      <c r="R22" s="491"/>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1">
      <selection activeCell="A5" sqref="A5:B5"/>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8515625" style="0" customWidth="1"/>
    <col min="7" max="7" width="18.57421875" style="0" customWidth="1"/>
    <col min="8" max="8" width="3.28125" style="0" customWidth="1"/>
    <col min="18" max="18" width="8.7109375" style="0" customWidth="1"/>
  </cols>
  <sheetData>
    <row r="1" spans="1:9" ht="26.25" customHeight="1">
      <c r="A1" s="489" t="s">
        <v>193</v>
      </c>
      <c r="B1" s="489"/>
      <c r="C1" s="489"/>
      <c r="D1" s="489"/>
      <c r="E1" s="489"/>
      <c r="F1" s="489"/>
      <c r="G1" s="8">
        <f>+'Section A'!B2</f>
        <v>0</v>
      </c>
      <c r="H1" s="8"/>
      <c r="I1" s="8"/>
    </row>
    <row r="2" spans="1:9" ht="61.5" customHeight="1">
      <c r="A2" s="494" t="s">
        <v>197</v>
      </c>
      <c r="B2" s="494"/>
      <c r="C2" s="494"/>
      <c r="D2" s="494"/>
      <c r="E2" s="494"/>
      <c r="F2" s="494"/>
      <c r="G2" s="494"/>
      <c r="H2" s="17"/>
      <c r="I2" s="17"/>
    </row>
    <row r="3" spans="1:9" ht="14.25">
      <c r="A3" s="17"/>
      <c r="B3" s="17"/>
      <c r="C3" s="17"/>
      <c r="D3" s="17"/>
      <c r="E3" s="17"/>
      <c r="F3" s="17"/>
      <c r="G3" s="17"/>
      <c r="H3" s="17"/>
      <c r="I3" s="17"/>
    </row>
    <row r="4" spans="1:16" ht="14.25">
      <c r="A4" s="495" t="s">
        <v>29</v>
      </c>
      <c r="B4" s="495"/>
      <c r="C4" s="496" t="s">
        <v>315</v>
      </c>
      <c r="D4" s="496"/>
      <c r="E4" s="18" t="s">
        <v>40</v>
      </c>
      <c r="F4" s="18" t="s">
        <v>41</v>
      </c>
      <c r="G4" s="245" t="s">
        <v>289</v>
      </c>
      <c r="H4" s="13"/>
      <c r="I4" s="13"/>
      <c r="J4" s="8"/>
      <c r="K4" s="8"/>
      <c r="L4" s="8"/>
      <c r="M4" s="8"/>
      <c r="N4" s="8"/>
      <c r="O4" s="8"/>
      <c r="P4" s="8"/>
    </row>
    <row r="5" spans="1:16" s="108" customFormat="1" ht="14.25">
      <c r="A5" s="492"/>
      <c r="B5" s="492"/>
      <c r="C5" s="492"/>
      <c r="D5" s="492"/>
      <c r="E5" s="84"/>
      <c r="F5" s="115"/>
      <c r="G5" s="97">
        <f>ROUND(E5*F5,2)</f>
        <v>0</v>
      </c>
      <c r="H5" s="82"/>
      <c r="I5" s="82"/>
      <c r="J5" s="98"/>
      <c r="K5" s="98"/>
      <c r="L5" s="98"/>
      <c r="M5" s="98"/>
      <c r="N5" s="98"/>
      <c r="O5" s="98"/>
      <c r="P5" s="98"/>
    </row>
    <row r="6" spans="1:16" s="108" customFormat="1" ht="14.25">
      <c r="A6" s="493"/>
      <c r="B6" s="493"/>
      <c r="C6" s="493"/>
      <c r="D6" s="493"/>
      <c r="E6" s="84"/>
      <c r="F6" s="115"/>
      <c r="G6" s="97">
        <f>ROUND(E6*F6,2)</f>
        <v>0</v>
      </c>
      <c r="H6" s="82"/>
      <c r="I6" s="81"/>
      <c r="J6" s="98"/>
      <c r="K6" s="98"/>
      <c r="L6" s="98"/>
      <c r="M6" s="98"/>
      <c r="N6" s="98"/>
      <c r="O6" s="98"/>
      <c r="P6" s="98"/>
    </row>
    <row r="7" spans="1:16" s="108" customFormat="1" ht="14.25">
      <c r="A7" s="493"/>
      <c r="B7" s="493"/>
      <c r="C7" s="493"/>
      <c r="D7" s="493"/>
      <c r="E7" s="84"/>
      <c r="F7" s="115"/>
      <c r="G7" s="97">
        <f>ROUND(E7*F7,2)</f>
        <v>0</v>
      </c>
      <c r="H7" s="82"/>
      <c r="I7" s="116"/>
      <c r="J7" s="98"/>
      <c r="K7" s="98"/>
      <c r="L7" s="98"/>
      <c r="M7" s="98"/>
      <c r="N7" s="98"/>
      <c r="O7" s="98"/>
      <c r="P7" s="98"/>
    </row>
    <row r="8" spans="1:16" s="108" customFormat="1" ht="14.25">
      <c r="A8" s="493"/>
      <c r="B8" s="493"/>
      <c r="C8" s="493"/>
      <c r="D8" s="493"/>
      <c r="E8" s="84"/>
      <c r="F8" s="115"/>
      <c r="G8" s="130">
        <f>ROUND(E8*F8,2)</f>
        <v>0</v>
      </c>
      <c r="H8" s="82"/>
      <c r="I8" s="82"/>
      <c r="J8" s="98"/>
      <c r="K8" s="98"/>
      <c r="L8" s="98"/>
      <c r="M8" s="98"/>
      <c r="N8" s="98"/>
      <c r="O8" s="98"/>
      <c r="P8" s="98"/>
    </row>
    <row r="9" spans="1:16" s="108" customFormat="1" ht="14.25">
      <c r="A9" s="493"/>
      <c r="B9" s="493"/>
      <c r="C9" s="493"/>
      <c r="D9" s="493"/>
      <c r="E9" s="95"/>
      <c r="F9" s="211" t="s">
        <v>253</v>
      </c>
      <c r="G9" s="74">
        <f>ROUND(SUM(G5:G8),2)</f>
        <v>0</v>
      </c>
      <c r="H9" s="118"/>
      <c r="I9" s="111" t="s">
        <v>283</v>
      </c>
      <c r="J9" s="81"/>
      <c r="K9" s="98"/>
      <c r="L9" s="98"/>
      <c r="M9" s="98"/>
      <c r="N9" s="98"/>
      <c r="O9" s="98"/>
      <c r="P9" s="98"/>
    </row>
    <row r="10" spans="1:16" s="108" customFormat="1" ht="14.25">
      <c r="A10" s="493"/>
      <c r="B10" s="493"/>
      <c r="C10" s="493"/>
      <c r="D10" s="493"/>
      <c r="E10" s="98"/>
      <c r="F10" s="98"/>
      <c r="G10" s="102"/>
      <c r="H10" s="98"/>
      <c r="I10" s="116"/>
      <c r="J10" s="98"/>
      <c r="K10" s="98"/>
      <c r="L10" s="98"/>
      <c r="M10" s="98"/>
      <c r="N10" s="98"/>
      <c r="O10" s="98"/>
      <c r="P10" s="98"/>
    </row>
    <row r="11" spans="1:16" s="108" customFormat="1" ht="14.25" hidden="1">
      <c r="A11" s="497"/>
      <c r="B11" s="497"/>
      <c r="C11" s="497"/>
      <c r="D11" s="497"/>
      <c r="E11" s="334"/>
      <c r="F11" s="341"/>
      <c r="G11" s="287">
        <f>ROUND(E11*F11,2)</f>
        <v>0</v>
      </c>
      <c r="H11" s="98"/>
      <c r="I11" s="116"/>
      <c r="J11" s="98"/>
      <c r="K11" s="98"/>
      <c r="L11" s="98"/>
      <c r="M11" s="98"/>
      <c r="N11" s="98"/>
      <c r="O11" s="98"/>
      <c r="P11" s="98"/>
    </row>
    <row r="12" spans="1:16" s="108" customFormat="1" ht="14.25" hidden="1">
      <c r="A12" s="497"/>
      <c r="B12" s="497"/>
      <c r="C12" s="497"/>
      <c r="D12" s="497"/>
      <c r="E12" s="334"/>
      <c r="F12" s="341"/>
      <c r="G12" s="319">
        <f>ROUND(E12*F12,2)</f>
        <v>0</v>
      </c>
      <c r="H12" s="98"/>
      <c r="I12" s="116"/>
      <c r="J12" s="98"/>
      <c r="K12" s="98"/>
      <c r="L12" s="98"/>
      <c r="M12" s="98"/>
      <c r="N12" s="98"/>
      <c r="O12" s="98"/>
      <c r="P12" s="98"/>
    </row>
    <row r="13" spans="1:16" s="108" customFormat="1" ht="14.25" hidden="1">
      <c r="A13" s="498"/>
      <c r="B13" s="498"/>
      <c r="C13" s="497"/>
      <c r="D13" s="497"/>
      <c r="E13" s="288"/>
      <c r="F13" s="288" t="s">
        <v>284</v>
      </c>
      <c r="G13" s="287">
        <f>ROUND(SUM(G10:G12),2)</f>
        <v>0</v>
      </c>
      <c r="H13" s="98"/>
      <c r="I13" s="111" t="s">
        <v>283</v>
      </c>
      <c r="J13" s="98"/>
      <c r="K13" s="98"/>
      <c r="L13" s="98"/>
      <c r="M13" s="98"/>
      <c r="N13" s="98"/>
      <c r="O13" s="98"/>
      <c r="P13" s="98"/>
    </row>
    <row r="14" spans="1:8" ht="14.25">
      <c r="A14" s="8"/>
      <c r="B14" s="8"/>
      <c r="C14" s="8"/>
      <c r="D14" s="8"/>
      <c r="E14" s="8"/>
      <c r="F14" s="8"/>
      <c r="G14" s="80"/>
      <c r="H14" s="8"/>
    </row>
    <row r="15" spans="1:9" ht="14.25">
      <c r="A15" s="8"/>
      <c r="B15" s="8"/>
      <c r="C15" s="8"/>
      <c r="D15" s="8"/>
      <c r="E15" s="230"/>
      <c r="F15" s="230" t="s">
        <v>224</v>
      </c>
      <c r="G15" s="72">
        <f>+G13+G9</f>
        <v>0</v>
      </c>
      <c r="H15" s="8"/>
      <c r="I15" s="136" t="s">
        <v>256</v>
      </c>
    </row>
    <row r="16" spans="1:8" s="108" customFormat="1" ht="14.25">
      <c r="A16" s="98"/>
      <c r="B16" s="98"/>
      <c r="C16" s="120"/>
      <c r="D16" s="120"/>
      <c r="E16" s="99"/>
      <c r="F16" s="119"/>
      <c r="G16" s="82"/>
      <c r="H16" s="98"/>
    </row>
    <row r="17" spans="1:9" s="108" customFormat="1" ht="14.25">
      <c r="A17" s="143" t="s">
        <v>222</v>
      </c>
      <c r="B17" s="104"/>
      <c r="C17" s="104"/>
      <c r="D17" s="104"/>
      <c r="E17" s="104"/>
      <c r="F17" s="104"/>
      <c r="G17" s="105"/>
      <c r="H17" s="98"/>
      <c r="I17" s="137" t="s">
        <v>255</v>
      </c>
    </row>
    <row r="18" spans="1:18" s="108" customFormat="1" ht="45" customHeight="1">
      <c r="A18" s="483"/>
      <c r="B18" s="484"/>
      <c r="C18" s="484"/>
      <c r="D18" s="484"/>
      <c r="E18" s="484"/>
      <c r="F18" s="484"/>
      <c r="G18" s="485"/>
      <c r="H18" s="98"/>
      <c r="I18" s="491" t="s">
        <v>321</v>
      </c>
      <c r="J18" s="491"/>
      <c r="K18" s="491"/>
      <c r="L18" s="491"/>
      <c r="M18" s="491"/>
      <c r="N18" s="491"/>
      <c r="O18" s="491"/>
      <c r="P18" s="491"/>
      <c r="Q18" s="491"/>
      <c r="R18" s="491"/>
    </row>
    <row r="19" spans="1:8" ht="14.25">
      <c r="A19" s="8"/>
      <c r="B19" s="8"/>
      <c r="C19" s="8"/>
      <c r="D19" s="8"/>
      <c r="E19" s="8"/>
      <c r="F19" s="8"/>
      <c r="G19" s="8"/>
      <c r="H19" s="8"/>
    </row>
    <row r="20" spans="1:11" s="108" customFormat="1" ht="14.25" hidden="1">
      <c r="A20" s="308" t="s">
        <v>223</v>
      </c>
      <c r="B20" s="332"/>
      <c r="C20" s="311"/>
      <c r="D20" s="311"/>
      <c r="E20" s="311"/>
      <c r="F20" s="311"/>
      <c r="G20" s="312"/>
      <c r="H20" s="98"/>
      <c r="I20" s="137" t="s">
        <v>255</v>
      </c>
      <c r="K20" s="98"/>
    </row>
    <row r="21" spans="1:18" s="108" customFormat="1" ht="45" customHeight="1" hidden="1">
      <c r="A21" s="486"/>
      <c r="B21" s="487"/>
      <c r="C21" s="487"/>
      <c r="D21" s="487"/>
      <c r="E21" s="487"/>
      <c r="F21" s="487"/>
      <c r="G21" s="488"/>
      <c r="H21" s="98"/>
      <c r="I21" s="491" t="s">
        <v>321</v>
      </c>
      <c r="J21" s="491"/>
      <c r="K21" s="491"/>
      <c r="L21" s="491"/>
      <c r="M21" s="491"/>
      <c r="N21" s="491"/>
      <c r="O21" s="491"/>
      <c r="P21" s="491"/>
      <c r="Q21" s="491"/>
      <c r="R21" s="491"/>
    </row>
    <row r="22" spans="1:8" ht="14.25">
      <c r="A22" s="8"/>
      <c r="B22" s="8"/>
      <c r="C22" s="8"/>
      <c r="D22" s="8"/>
      <c r="E22" s="8"/>
      <c r="F22" s="8"/>
      <c r="G22" s="8"/>
      <c r="H22" s="8"/>
    </row>
    <row r="23" spans="1:7" ht="14.25">
      <c r="A23" s="8"/>
      <c r="B23" s="8"/>
      <c r="C23" s="8"/>
      <c r="D23" s="8"/>
      <c r="E23" s="8"/>
      <c r="F23" s="8"/>
      <c r="G23" s="8"/>
    </row>
    <row r="24" spans="1:7" ht="14.25">
      <c r="A24" s="8"/>
      <c r="B24" s="8"/>
      <c r="C24" s="8"/>
      <c r="D24" s="8"/>
      <c r="E24" s="8"/>
      <c r="F24" s="8"/>
      <c r="G24" s="8"/>
    </row>
    <row r="25" spans="1:7" ht="14.25">
      <c r="A25" s="8"/>
      <c r="B25" s="8"/>
      <c r="C25" s="8"/>
      <c r="D25" s="8"/>
      <c r="E25" s="8"/>
      <c r="F25" s="8"/>
      <c r="G25" s="8"/>
    </row>
    <row r="26" spans="1:7" ht="14.25">
      <c r="A26" s="8"/>
      <c r="B26" s="8"/>
      <c r="C26" s="8"/>
      <c r="D26" s="8"/>
      <c r="E26" s="8"/>
      <c r="F26" s="8"/>
      <c r="G26" s="8"/>
    </row>
    <row r="27" spans="1:7" ht="14.25">
      <c r="A27" s="8"/>
      <c r="B27" s="8"/>
      <c r="C27" s="8"/>
      <c r="D27" s="8"/>
      <c r="E27" s="8"/>
      <c r="F27" s="8"/>
      <c r="G27" s="8"/>
    </row>
    <row r="28" spans="1:7" ht="14.25">
      <c r="A28" s="8"/>
      <c r="B28" s="8"/>
      <c r="C28" s="8"/>
      <c r="D28" s="8"/>
      <c r="E28" s="8"/>
      <c r="F28" s="8"/>
      <c r="G28" s="8"/>
    </row>
    <row r="29" spans="1:7" ht="14.25">
      <c r="A29" s="8"/>
      <c r="B29" s="8"/>
      <c r="C29" s="8"/>
      <c r="D29" s="8"/>
      <c r="E29" s="8"/>
      <c r="F29" s="8"/>
      <c r="G29" s="8"/>
    </row>
    <row r="30" spans="1:7" ht="14.25">
      <c r="A30" s="8"/>
      <c r="B30" s="8"/>
      <c r="C30" s="8"/>
      <c r="D30" s="8"/>
      <c r="E30" s="8"/>
      <c r="F30" s="8"/>
      <c r="G30" s="8"/>
    </row>
    <row r="31" spans="1:7" ht="14.25">
      <c r="A31" s="8"/>
      <c r="B31" s="8"/>
      <c r="C31" s="8"/>
      <c r="D31" s="8"/>
      <c r="E31" s="8"/>
      <c r="F31" s="8"/>
      <c r="G31" s="8"/>
    </row>
    <row r="32" spans="1:7" ht="14.25">
      <c r="A32" s="8"/>
      <c r="B32" s="8"/>
      <c r="C32" s="8"/>
      <c r="D32" s="8"/>
      <c r="E32" s="8"/>
      <c r="F32" s="8"/>
      <c r="G32" s="8"/>
    </row>
    <row r="33" spans="1:7" ht="14.25">
      <c r="A33" s="8"/>
      <c r="B33" s="8"/>
      <c r="C33" s="8"/>
      <c r="D33" s="8"/>
      <c r="E33" s="8"/>
      <c r="F33" s="8"/>
      <c r="G33" s="8"/>
    </row>
    <row r="34" spans="1:7" ht="14.25">
      <c r="A34" s="8"/>
      <c r="B34" s="8"/>
      <c r="C34" s="8"/>
      <c r="D34" s="8"/>
      <c r="E34" s="8"/>
      <c r="F34" s="8"/>
      <c r="G34" s="8"/>
    </row>
    <row r="35" spans="1:7" ht="14.25">
      <c r="A35" s="8"/>
      <c r="B35" s="8"/>
      <c r="C35" s="8"/>
      <c r="D35" s="8"/>
      <c r="E35" s="8"/>
      <c r="F35" s="8"/>
      <c r="G35" s="8"/>
    </row>
    <row r="36" spans="1:7" ht="14.25">
      <c r="A36" s="8"/>
      <c r="B36" s="8"/>
      <c r="C36" s="8"/>
      <c r="D36" s="8"/>
      <c r="E36" s="8"/>
      <c r="F36" s="8"/>
      <c r="G36" s="8"/>
    </row>
    <row r="37" spans="1:7" ht="14.25">
      <c r="A37" s="8"/>
      <c r="B37" s="8"/>
      <c r="C37" s="8"/>
      <c r="D37" s="8"/>
      <c r="E37" s="8"/>
      <c r="F37" s="8"/>
      <c r="G37" s="8"/>
    </row>
    <row r="38" spans="1:7" ht="14.25">
      <c r="A38" s="8"/>
      <c r="B38" s="8"/>
      <c r="C38" s="8"/>
      <c r="D38" s="8"/>
      <c r="E38" s="8"/>
      <c r="F38" s="8"/>
      <c r="G38" s="8"/>
    </row>
    <row r="39" spans="1:7" ht="14.25">
      <c r="A39" s="8"/>
      <c r="B39" s="8"/>
      <c r="C39" s="8"/>
      <c r="D39" s="8"/>
      <c r="E39" s="8"/>
      <c r="F39" s="8"/>
      <c r="G39" s="8"/>
    </row>
    <row r="40" spans="1:7" ht="14.25">
      <c r="A40" s="8"/>
      <c r="B40" s="8"/>
      <c r="C40" s="8"/>
      <c r="D40" s="8"/>
      <c r="E40" s="8"/>
      <c r="F40" s="8"/>
      <c r="G40" s="8"/>
    </row>
    <row r="41" spans="1:7" ht="14.25">
      <c r="A41" s="8"/>
      <c r="B41" s="8"/>
      <c r="C41" s="8"/>
      <c r="D41" s="8"/>
      <c r="E41" s="8"/>
      <c r="F41" s="8"/>
      <c r="G41" s="8"/>
    </row>
    <row r="42" spans="1:7" ht="14.25">
      <c r="A42" s="8"/>
      <c r="B42" s="8"/>
      <c r="C42" s="8"/>
      <c r="D42" s="8"/>
      <c r="E42" s="8"/>
      <c r="F42" s="8"/>
      <c r="G42" s="8"/>
    </row>
    <row r="43" spans="1:7" ht="14.25">
      <c r="A43" s="8"/>
      <c r="B43" s="8"/>
      <c r="C43" s="8"/>
      <c r="D43" s="8"/>
      <c r="E43" s="8"/>
      <c r="F43" s="8"/>
      <c r="G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sheetData>
  <sheetProtection sheet="1" objects="1" scenarios="1" formatCells="0" formatRows="0" insertRows="0" deleteRows="0" sort="0"/>
  <mergeCells count="26">
    <mergeCell ref="C8:D8"/>
    <mergeCell ref="C9:D9"/>
    <mergeCell ref="C10:D10"/>
    <mergeCell ref="C12:D12"/>
    <mergeCell ref="C13:D13"/>
    <mergeCell ref="A9:B9"/>
    <mergeCell ref="A10:B10"/>
    <mergeCell ref="A11:B11"/>
    <mergeCell ref="A12:B12"/>
    <mergeCell ref="A13:B13"/>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5" sqref="A5"/>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89" t="s">
        <v>193</v>
      </c>
      <c r="B1" s="489"/>
      <c r="C1" s="489"/>
      <c r="D1" s="489"/>
      <c r="E1" s="489"/>
      <c r="F1" s="489"/>
      <c r="G1" s="8">
        <f>+'Section A'!B2</f>
        <v>0</v>
      </c>
    </row>
    <row r="2" spans="1:9" ht="89.25" customHeight="1">
      <c r="A2" s="494" t="s">
        <v>201</v>
      </c>
      <c r="B2" s="494"/>
      <c r="C2" s="494"/>
      <c r="D2" s="494"/>
      <c r="E2" s="494"/>
      <c r="F2" s="494"/>
      <c r="G2" s="494"/>
      <c r="H2" s="17"/>
      <c r="I2" s="17"/>
    </row>
    <row r="3" spans="2:9" ht="14.25">
      <c r="B3" s="17"/>
      <c r="C3" s="17"/>
      <c r="D3" s="17"/>
      <c r="E3" s="17"/>
      <c r="F3" s="17"/>
      <c r="G3" s="17"/>
      <c r="H3" s="17"/>
      <c r="I3" s="17"/>
    </row>
    <row r="4" spans="1:9" ht="14.25">
      <c r="A4" s="245" t="s">
        <v>316</v>
      </c>
      <c r="B4" s="245" t="s">
        <v>43</v>
      </c>
      <c r="C4" s="246" t="s">
        <v>44</v>
      </c>
      <c r="D4" s="246" t="s">
        <v>45</v>
      </c>
      <c r="E4" s="246" t="s">
        <v>46</v>
      </c>
      <c r="F4" s="246" t="s">
        <v>47</v>
      </c>
      <c r="G4" s="245" t="s">
        <v>290</v>
      </c>
      <c r="H4" s="17"/>
      <c r="I4" s="17"/>
    </row>
    <row r="5" spans="1:9" s="98" customFormat="1" ht="14.25">
      <c r="A5" s="223"/>
      <c r="B5" s="223"/>
      <c r="C5" s="84"/>
      <c r="D5" s="96"/>
      <c r="E5" s="96"/>
      <c r="F5" s="96"/>
      <c r="G5" s="97">
        <f>ROUND(+C5*E5*F5,2)</f>
        <v>0</v>
      </c>
      <c r="H5" s="121"/>
      <c r="I5" s="121"/>
    </row>
    <row r="6" spans="1:9" s="98" customFormat="1" ht="14.25">
      <c r="A6" s="195"/>
      <c r="B6" s="195"/>
      <c r="C6" s="84"/>
      <c r="D6" s="96"/>
      <c r="E6" s="96"/>
      <c r="F6" s="96"/>
      <c r="G6" s="97">
        <f>ROUND(+C6*E6*F6,2)</f>
        <v>0</v>
      </c>
      <c r="H6" s="82"/>
      <c r="I6" s="82"/>
    </row>
    <row r="7" spans="1:9" s="98" customFormat="1" ht="14.25">
      <c r="A7" s="195"/>
      <c r="B7" s="195"/>
      <c r="C7" s="84"/>
      <c r="D7" s="96"/>
      <c r="E7" s="96"/>
      <c r="F7" s="96"/>
      <c r="G7" s="97">
        <f>ROUND(+C7*E7*F7,2)</f>
        <v>0</v>
      </c>
      <c r="I7" s="82"/>
    </row>
    <row r="8" spans="1:9" s="98" customFormat="1" ht="14.25">
      <c r="A8" s="195"/>
      <c r="B8" s="195"/>
      <c r="C8" s="84"/>
      <c r="D8" s="96"/>
      <c r="E8" s="96"/>
      <c r="F8" s="96"/>
      <c r="G8" s="130">
        <f>ROUND(+C8*E8*F8,2)</f>
        <v>0</v>
      </c>
      <c r="I8" s="82"/>
    </row>
    <row r="9" spans="1:20" s="98" customFormat="1" ht="14.25">
      <c r="A9" s="195"/>
      <c r="B9" s="195"/>
      <c r="C9" s="99"/>
      <c r="E9" s="201"/>
      <c r="F9" s="211" t="s">
        <v>253</v>
      </c>
      <c r="G9" s="74">
        <f>ROUND(SUM(G5:G8),2)</f>
        <v>0</v>
      </c>
      <c r="I9" s="111" t="s">
        <v>283</v>
      </c>
      <c r="N9" s="112"/>
      <c r="O9" s="82"/>
      <c r="P9" s="82"/>
      <c r="Q9" s="82"/>
      <c r="R9" s="82"/>
      <c r="S9" s="82"/>
      <c r="T9" s="82"/>
    </row>
    <row r="10" spans="1:20" s="98" customFormat="1" ht="14.25">
      <c r="A10" s="195"/>
      <c r="B10" s="195"/>
      <c r="C10" s="99"/>
      <c r="G10" s="102"/>
      <c r="I10" s="82"/>
      <c r="N10" s="502"/>
      <c r="O10" s="502"/>
      <c r="P10" s="112"/>
      <c r="Q10" s="502"/>
      <c r="R10" s="502"/>
      <c r="S10" s="82"/>
      <c r="T10" s="112"/>
    </row>
    <row r="11" spans="1:20" s="98" customFormat="1" ht="14.25" hidden="1">
      <c r="A11" s="343"/>
      <c r="B11" s="343"/>
      <c r="C11" s="334"/>
      <c r="D11" s="317"/>
      <c r="E11" s="317"/>
      <c r="F11" s="317"/>
      <c r="G11" s="287">
        <f>ROUND(+C11*E11*F11,2)</f>
        <v>0</v>
      </c>
      <c r="I11" s="82"/>
      <c r="N11" s="191"/>
      <c r="O11" s="191"/>
      <c r="P11" s="112"/>
      <c r="Q11" s="191"/>
      <c r="R11" s="191"/>
      <c r="S11" s="82"/>
      <c r="T11" s="112"/>
    </row>
    <row r="12" spans="1:20" s="98" customFormat="1" ht="14.25" hidden="1">
      <c r="A12" s="343"/>
      <c r="B12" s="343"/>
      <c r="C12" s="334"/>
      <c r="D12" s="317"/>
      <c r="E12" s="317"/>
      <c r="F12" s="317"/>
      <c r="G12" s="319">
        <f>ROUND(+C12*E12*F12,2)</f>
        <v>0</v>
      </c>
      <c r="I12" s="82"/>
      <c r="N12" s="503"/>
      <c r="O12" s="504"/>
      <c r="P12" s="122"/>
      <c r="Q12" s="505"/>
      <c r="R12" s="505"/>
      <c r="S12" s="82"/>
      <c r="T12" s="123"/>
    </row>
    <row r="13" spans="1:20" s="98" customFormat="1" ht="14.25" hidden="1">
      <c r="A13" s="290"/>
      <c r="B13" s="290"/>
      <c r="C13" s="344"/>
      <c r="D13" s="290"/>
      <c r="E13" s="288"/>
      <c r="F13" s="288" t="s">
        <v>284</v>
      </c>
      <c r="G13" s="287">
        <f>ROUND(SUM(G10:G12),2)</f>
        <v>0</v>
      </c>
      <c r="I13" s="111" t="s">
        <v>283</v>
      </c>
      <c r="N13" s="138"/>
      <c r="O13" s="138"/>
      <c r="P13" s="122"/>
      <c r="Q13" s="506"/>
      <c r="R13" s="506"/>
      <c r="S13" s="82"/>
      <c r="T13" s="123"/>
    </row>
    <row r="14" spans="6:7" ht="14.25">
      <c r="F14" s="20"/>
      <c r="G14" s="73"/>
    </row>
    <row r="15" spans="5:9" ht="14.25">
      <c r="E15" s="230"/>
      <c r="F15" s="230" t="s">
        <v>219</v>
      </c>
      <c r="G15" s="72">
        <f>+G13+G9</f>
        <v>0</v>
      </c>
      <c r="I15" s="136" t="s">
        <v>256</v>
      </c>
    </row>
    <row r="16" spans="3:7" s="98" customFormat="1" ht="14.25">
      <c r="C16" s="99"/>
      <c r="G16" s="99"/>
    </row>
    <row r="17" spans="1:9" s="98" customFormat="1" ht="14.25">
      <c r="A17" s="103" t="s">
        <v>48</v>
      </c>
      <c r="B17" s="104"/>
      <c r="C17" s="104"/>
      <c r="D17" s="104"/>
      <c r="E17" s="104"/>
      <c r="F17" s="104"/>
      <c r="G17" s="124"/>
      <c r="I17" s="137" t="s">
        <v>255</v>
      </c>
    </row>
    <row r="18" spans="1:17" s="98" customFormat="1" ht="45" customHeight="1">
      <c r="A18" s="507"/>
      <c r="B18" s="508"/>
      <c r="C18" s="508"/>
      <c r="D18" s="508"/>
      <c r="E18" s="508"/>
      <c r="F18" s="508"/>
      <c r="G18" s="509"/>
      <c r="I18" s="491" t="s">
        <v>321</v>
      </c>
      <c r="J18" s="491"/>
      <c r="K18" s="491"/>
      <c r="L18" s="491"/>
      <c r="M18" s="491"/>
      <c r="N18" s="491"/>
      <c r="O18" s="491"/>
      <c r="P18" s="491"/>
      <c r="Q18" s="491"/>
    </row>
    <row r="20" spans="1:9" s="98" customFormat="1" ht="14.25" hidden="1">
      <c r="A20" s="308" t="s">
        <v>49</v>
      </c>
      <c r="B20" s="332"/>
      <c r="C20" s="311"/>
      <c r="D20" s="311"/>
      <c r="E20" s="311"/>
      <c r="F20" s="311"/>
      <c r="G20" s="342"/>
      <c r="I20" s="137" t="s">
        <v>255</v>
      </c>
    </row>
    <row r="21" spans="1:17" s="98" customFormat="1" ht="45" customHeight="1" hidden="1">
      <c r="A21" s="499"/>
      <c r="B21" s="500"/>
      <c r="C21" s="500"/>
      <c r="D21" s="500"/>
      <c r="E21" s="500"/>
      <c r="F21" s="500"/>
      <c r="G21" s="501"/>
      <c r="I21" s="491" t="s">
        <v>321</v>
      </c>
      <c r="J21" s="491"/>
      <c r="K21" s="491"/>
      <c r="L21" s="491"/>
      <c r="M21" s="491"/>
      <c r="N21" s="491"/>
      <c r="O21" s="491"/>
      <c r="P21" s="491"/>
      <c r="Q21" s="491"/>
    </row>
  </sheetData>
  <sheetProtection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Bott, Courtney L.</dc:creator>
  <cp:keywords/>
  <dc:description/>
  <cp:lastModifiedBy>Bott, Courtney</cp:lastModifiedBy>
  <cp:lastPrinted>2019-05-22T21:10:17Z</cp:lastPrinted>
  <dcterms:created xsi:type="dcterms:W3CDTF">2016-01-27T18:57:01Z</dcterms:created>
  <dcterms:modified xsi:type="dcterms:W3CDTF">2023-06-06T20:10:18Z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marcjl</vt:lpwstr>
  </property>
  <property fmtid="{D5CDD505-2E9C-101B-9397-08002B2CF9AE}" pid="4" name="display_urn:schemas-microsoft-com:office:office#Auth">
    <vt:lpwstr>marcjl</vt:lpwstr>
  </property>
</Properties>
</file>